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0" yWindow="120" windowWidth="15195" windowHeight="9150"/>
  </bookViews>
  <sheets>
    <sheet name="League" sheetId="2" r:id="rId1"/>
    <sheet name="Cockermouth" sheetId="1" r:id="rId2"/>
  </sheets>
  <definedNames>
    <definedName name="Penalty">Cockermouth!$AR$4:$AS$36</definedName>
  </definedNames>
  <calcPr calcId="145621"/>
</workbook>
</file>

<file path=xl/calcChain.xml><?xml version="1.0" encoding="utf-8"?>
<calcChain xmlns="http://schemas.openxmlformats.org/spreadsheetml/2006/main">
  <c r="AJ10" i="1" l="1"/>
  <c r="AJ39" i="1"/>
  <c r="AJ11" i="1"/>
  <c r="AJ38" i="1"/>
  <c r="AJ29" i="1"/>
  <c r="AJ33" i="1"/>
  <c r="AJ25" i="1"/>
  <c r="AJ17" i="1"/>
  <c r="AJ37" i="1"/>
  <c r="AJ7" i="1"/>
  <c r="AJ43" i="1"/>
  <c r="AJ9" i="1"/>
  <c r="AJ41" i="1"/>
  <c r="AJ23" i="1"/>
  <c r="AL37" i="1"/>
  <c r="AM37" i="1" s="1"/>
  <c r="AN37" i="1" s="1"/>
  <c r="AL7" i="1"/>
  <c r="AM7" i="1" s="1"/>
  <c r="AN7" i="1" s="1"/>
  <c r="AL43" i="1"/>
  <c r="AM43" i="1" s="1"/>
  <c r="AN43" i="1" s="1"/>
  <c r="AL9" i="1"/>
  <c r="AM9" i="1" s="1"/>
  <c r="AN9" i="1" s="1"/>
  <c r="AL41" i="1"/>
  <c r="AM41" i="1" s="1"/>
  <c r="AN41" i="1" s="1"/>
  <c r="AL17" i="1"/>
  <c r="AM17" i="1" s="1"/>
  <c r="AN17" i="1" s="1"/>
  <c r="AO17" i="1" s="1"/>
  <c r="AL25" i="1"/>
  <c r="AM25" i="1" s="1"/>
  <c r="AN25" i="1" s="1"/>
  <c r="AO25" i="1" s="1"/>
  <c r="AL33" i="1"/>
  <c r="AM33" i="1" s="1"/>
  <c r="AN33" i="1" s="1"/>
  <c r="AO33" i="1" l="1"/>
  <c r="AO41" i="1"/>
  <c r="AO9" i="1"/>
  <c r="AO7" i="1"/>
  <c r="AO37" i="1"/>
  <c r="AO43" i="1"/>
  <c r="AL24" i="1" l="1"/>
  <c r="AM24" i="1" s="1"/>
  <c r="AN24" i="1" s="1"/>
  <c r="AL21" i="1"/>
  <c r="AM21" i="1" s="1"/>
  <c r="AN21" i="1" s="1"/>
  <c r="AJ5" i="1"/>
  <c r="AJ14" i="1"/>
  <c r="AJ26" i="1"/>
  <c r="AJ18" i="1"/>
  <c r="AJ19" i="1"/>
  <c r="AL19" i="1"/>
  <c r="AL39" i="1"/>
  <c r="AM39" i="1" s="1"/>
  <c r="AN39" i="1" s="1"/>
  <c r="AO39" i="1" s="1"/>
  <c r="AL38" i="1"/>
  <c r="AM38" i="1" s="1"/>
  <c r="AN38" i="1" s="1"/>
  <c r="AO38" i="1" s="1"/>
  <c r="AL10" i="1"/>
  <c r="AM10" i="1" s="1"/>
  <c r="AN10" i="1" s="1"/>
  <c r="AO10" i="1" s="1"/>
  <c r="AJ6" i="1"/>
  <c r="AL6" i="1"/>
  <c r="AM6" i="1" s="1"/>
  <c r="AN6" i="1" s="1"/>
  <c r="AJ31" i="1"/>
  <c r="AL31" i="1"/>
  <c r="AM31" i="1" s="1"/>
  <c r="AN31" i="1" s="1"/>
  <c r="AJ12" i="1"/>
  <c r="AL12" i="1"/>
  <c r="AM12" i="1" s="1"/>
  <c r="AN12" i="1" s="1"/>
  <c r="AJ40" i="1"/>
  <c r="AL40" i="1"/>
  <c r="AL29" i="1"/>
  <c r="AM29" i="1" s="1"/>
  <c r="AN29" i="1" s="1"/>
  <c r="AO29" i="1" s="1"/>
  <c r="AJ13" i="1"/>
  <c r="AL13" i="1"/>
  <c r="AM13" i="1" s="1"/>
  <c r="AN13" i="1" s="1"/>
  <c r="AJ32" i="1"/>
  <c r="AL32" i="1"/>
  <c r="AM32" i="1" s="1"/>
  <c r="AN32" i="1" s="1"/>
  <c r="AJ4" i="1"/>
  <c r="AL4" i="1"/>
  <c r="AM4" i="1" s="1"/>
  <c r="AN4" i="1" s="1"/>
  <c r="AJ28" i="1"/>
  <c r="AL28" i="1"/>
  <c r="AM28" i="1" s="1"/>
  <c r="AN28" i="1" s="1"/>
  <c r="AJ27" i="1"/>
  <c r="AL27" i="1"/>
  <c r="AM27" i="1" s="1"/>
  <c r="AN27" i="1" s="1"/>
  <c r="AJ36" i="1"/>
  <c r="AL36" i="1"/>
  <c r="AM36" i="1" s="1"/>
  <c r="AN36" i="1" s="1"/>
  <c r="AJ35" i="1"/>
  <c r="AL35" i="1"/>
  <c r="AM35" i="1" s="1"/>
  <c r="AN35" i="1" s="1"/>
  <c r="AL11" i="1"/>
  <c r="AM11" i="1" s="1"/>
  <c r="AN11" i="1" s="1"/>
  <c r="AO11" i="1" s="1"/>
  <c r="AJ16" i="1"/>
  <c r="AL16" i="1"/>
  <c r="AM16" i="1" s="1"/>
  <c r="AN16" i="1" s="1"/>
  <c r="AJ8" i="1"/>
  <c r="AL8" i="1"/>
  <c r="AM8" i="1" s="1"/>
  <c r="AN8" i="1" s="1"/>
  <c r="AJ15" i="1"/>
  <c r="AL15" i="1"/>
  <c r="AM15" i="1" s="1"/>
  <c r="AN15" i="1" s="1"/>
  <c r="AJ44" i="1"/>
  <c r="AL44" i="1"/>
  <c r="AL18" i="1"/>
  <c r="AL26" i="1"/>
  <c r="AM26" i="1" s="1"/>
  <c r="AN26" i="1" s="1"/>
  <c r="AL5" i="1"/>
  <c r="AM18" i="1" l="1"/>
  <c r="AN18" i="1" s="1"/>
  <c r="AO18" i="1" s="1"/>
  <c r="AO27" i="1"/>
  <c r="AO4" i="1"/>
  <c r="AO13" i="1"/>
  <c r="AO35" i="1"/>
  <c r="AO26" i="1"/>
  <c r="AO15" i="1"/>
  <c r="AO16" i="1"/>
  <c r="AO12" i="1"/>
  <c r="AO6" i="1"/>
  <c r="AO36" i="1"/>
  <c r="AO28" i="1"/>
  <c r="AO32" i="1"/>
  <c r="AO8" i="1"/>
  <c r="AO31" i="1"/>
  <c r="AM5" i="1"/>
  <c r="AN5" i="1" s="1"/>
  <c r="AO5" i="1" s="1"/>
  <c r="AM40" i="1"/>
  <c r="AN40" i="1" s="1"/>
  <c r="AO40" i="1" s="1"/>
  <c r="AJ20" i="1"/>
  <c r="AL20" i="1"/>
  <c r="AJ24" i="1"/>
  <c r="AO24" i="1" s="1"/>
  <c r="AL14" i="1"/>
  <c r="AL23" i="1"/>
  <c r="AJ30" i="1"/>
  <c r="AL30" i="1"/>
  <c r="AM30" i="1" s="1"/>
  <c r="AN30" i="1" s="1"/>
  <c r="AJ21" i="1"/>
  <c r="AO21" i="1" s="1"/>
  <c r="AJ34" i="1"/>
  <c r="AL34" i="1"/>
  <c r="AM34" i="1" s="1"/>
  <c r="AN34" i="1" s="1"/>
  <c r="AJ42" i="1"/>
  <c r="AL42" i="1"/>
  <c r="AM42" i="1" s="1"/>
  <c r="AN42" i="1" s="1"/>
  <c r="AJ22" i="1"/>
  <c r="AL22" i="1"/>
  <c r="AM22" i="1" s="1"/>
  <c r="AN22" i="1" s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C46" i="1"/>
  <c r="AO42" i="1" l="1"/>
  <c r="AO30" i="1"/>
  <c r="AO22" i="1"/>
  <c r="AO34" i="1"/>
  <c r="AM23" i="1"/>
  <c r="AN23" i="1" s="1"/>
  <c r="AO23" i="1" s="1"/>
  <c r="AM14" i="1"/>
  <c r="AN14" i="1" s="1"/>
  <c r="AO14" i="1" s="1"/>
  <c r="AM20" i="1"/>
  <c r="AN20" i="1" s="1"/>
  <c r="AO20" i="1" s="1"/>
</calcChain>
</file>

<file path=xl/sharedStrings.xml><?xml version="1.0" encoding="utf-8"?>
<sst xmlns="http://schemas.openxmlformats.org/spreadsheetml/2006/main" count="287" uniqueCount="120">
  <si>
    <t>Class</t>
  </si>
  <si>
    <t>Finish</t>
  </si>
  <si>
    <t>Start</t>
  </si>
  <si>
    <t xml:space="preserve">Time </t>
  </si>
  <si>
    <t>Time</t>
  </si>
  <si>
    <t>Points</t>
  </si>
  <si>
    <t xml:space="preserve">Total </t>
  </si>
  <si>
    <t xml:space="preserve">Points </t>
  </si>
  <si>
    <t>Scored</t>
  </si>
  <si>
    <t>Controls Visited</t>
  </si>
  <si>
    <t>Taken</t>
  </si>
  <si>
    <t xml:space="preserve">Mins </t>
  </si>
  <si>
    <t>over</t>
  </si>
  <si>
    <t>Pen</t>
  </si>
  <si>
    <t>Pts</t>
  </si>
  <si>
    <t>Posn</t>
  </si>
  <si>
    <t>Overall</t>
  </si>
  <si>
    <t xml:space="preserve">Posn in </t>
  </si>
  <si>
    <t>Frequency</t>
  </si>
  <si>
    <t>Name</t>
  </si>
  <si>
    <t>c TBB May 2013</t>
  </si>
  <si>
    <t>Duncan Stuart</t>
  </si>
  <si>
    <t>David Rawle</t>
  </si>
  <si>
    <t>Lesley Wornham</t>
  </si>
  <si>
    <t>Zoe Ferguson</t>
  </si>
  <si>
    <t>David Gow</t>
  </si>
  <si>
    <t>Paul Eaton</t>
  </si>
  <si>
    <t>Sue Edlington</t>
  </si>
  <si>
    <t>Kevin Hodgson</t>
  </si>
  <si>
    <t>Kim Leslie</t>
  </si>
  <si>
    <t>Howard Leslie</t>
  </si>
  <si>
    <t>Geoff Armer</t>
  </si>
  <si>
    <t>Raymond  Wren</t>
  </si>
  <si>
    <t>Roger Jackson/ Margaret Mackenzie</t>
  </si>
  <si>
    <t>Julie Fisher /Paul Satterly</t>
  </si>
  <si>
    <t>Nick Atherton/Emma Cochrane</t>
  </si>
  <si>
    <t>F</t>
  </si>
  <si>
    <t>M</t>
  </si>
  <si>
    <t>J</t>
  </si>
  <si>
    <t>X</t>
  </si>
  <si>
    <t>G</t>
  </si>
  <si>
    <t>John Slater</t>
  </si>
  <si>
    <t>Phil, Rosie &amp; Lucy Andrews</t>
  </si>
  <si>
    <t>Helen Hope/ Kath Wrigley</t>
  </si>
  <si>
    <t>Steve Watson/ John Johnston</t>
  </si>
  <si>
    <t>Jeff Goodwin</t>
  </si>
  <si>
    <t>Alistair Hornsby</t>
  </si>
  <si>
    <t>Julie Tomkinson/ Mel Clapham</t>
  </si>
  <si>
    <t>Katie Lukas</t>
  </si>
  <si>
    <t>Jenny Wren</t>
  </si>
  <si>
    <t>Gwen &amp; Alice Rea</t>
  </si>
  <si>
    <t>Phil Davies</t>
  </si>
  <si>
    <t>Rachel Atherton/Rachel Suckling/Helen Farrar</t>
  </si>
  <si>
    <t>Peter Eagan</t>
  </si>
  <si>
    <t>Ellis Hanson/Heather Wornham</t>
  </si>
  <si>
    <t>Jane Hornsby /Louise Dixon</t>
  </si>
  <si>
    <t>Allerdale Bike Challenge  2013</t>
  </si>
  <si>
    <t>Venue</t>
  </si>
  <si>
    <t>Dean</t>
  </si>
  <si>
    <t>Dearham</t>
  </si>
  <si>
    <t>Cockermouth</t>
  </si>
  <si>
    <t>Mawbray</t>
  </si>
  <si>
    <t>Keswick</t>
  </si>
  <si>
    <t>Best 3 scores</t>
  </si>
  <si>
    <t>Top Score</t>
  </si>
  <si>
    <t>Paul Tickner</t>
  </si>
  <si>
    <t>Chris Hope/Phil Davies</t>
  </si>
  <si>
    <t>Dave Rawle</t>
  </si>
  <si>
    <t>Peter Leeson/Angela Wakefield</t>
  </si>
  <si>
    <t>Michael Pearson</t>
  </si>
  <si>
    <t>Lisa Cushion/Vic Keeton</t>
  </si>
  <si>
    <t>Barbara Nelson</t>
  </si>
  <si>
    <t>Jane hornsby</t>
  </si>
  <si>
    <t>Geraint Barratt/David Williams</t>
  </si>
  <si>
    <t>Ross Ferguson/Zoe Ferguson</t>
  </si>
  <si>
    <t>Les Edlington</t>
  </si>
  <si>
    <t>Dave Downes</t>
  </si>
  <si>
    <t>Rachel Atherton/Rachel Suckling</t>
  </si>
  <si>
    <t>Richard Goodwin</t>
  </si>
  <si>
    <t>Katrina Hemingway/ Peter Hemingway</t>
  </si>
  <si>
    <t>Katrina Hemingway</t>
  </si>
  <si>
    <t>Peter Knowles</t>
  </si>
  <si>
    <t>Sheila Bailey/Lynn Trussell</t>
  </si>
  <si>
    <t>Sarah Newport/Hazel +1</t>
  </si>
  <si>
    <t>0'</t>
  </si>
  <si>
    <t>Allerdale Bike Challenge 3 - Cockermouth 19th June 2013</t>
  </si>
  <si>
    <t>Angela Wakefield &amp; Peter Leeson</t>
  </si>
  <si>
    <t>Helen Farrar</t>
  </si>
  <si>
    <t>Helen Hope &amp; Kath Wrigley</t>
  </si>
  <si>
    <t>Jon Eaton</t>
  </si>
  <si>
    <t>Julie Fisher &amp; Paul Satterley</t>
  </si>
  <si>
    <t>Leslie Edlington</t>
  </si>
  <si>
    <t>Nick Atherton &amp; Emma Cochrane</t>
  </si>
  <si>
    <t>PAUL TICKNER</t>
  </si>
  <si>
    <t>Phil Davies &amp; Chris Hope</t>
  </si>
  <si>
    <t>Rachel Atherton</t>
  </si>
  <si>
    <t>Rachel Suckling</t>
  </si>
  <si>
    <t>Roger Jackson &amp; Margaret Mackenzie</t>
  </si>
  <si>
    <t>Vic Keeton &amp; Lisa Cushion</t>
  </si>
  <si>
    <t>James Moore</t>
  </si>
  <si>
    <t>Ross Ferguson &amp; Zoe Ferguson</t>
  </si>
  <si>
    <t>Helen Jackson &amp; Esme Jackson</t>
  </si>
  <si>
    <t>Judy Milledge</t>
  </si>
  <si>
    <t>Natalie Havard</t>
  </si>
  <si>
    <t>Gwen Rea &amp; Alice</t>
  </si>
  <si>
    <t>Julie Tomkinson &amp; Mel Clapham</t>
  </si>
  <si>
    <t>Mim Porter &amp; Kristen Maudling</t>
  </si>
  <si>
    <t>Raymond  Wren &amp; Jenny</t>
  </si>
  <si>
    <t>Richard Goodwin &amp; Jonty</t>
  </si>
  <si>
    <t>Richard Wren</t>
  </si>
  <si>
    <t>Phil&amp; Rosie Andrews</t>
  </si>
  <si>
    <t>Joshua, Natasha, Phil Stannett</t>
  </si>
  <si>
    <t>*</t>
  </si>
  <si>
    <t>Russell Dicks, Justine Dicks &amp; Dani Hope</t>
  </si>
  <si>
    <t>8=</t>
  </si>
  <si>
    <t>28=</t>
  </si>
  <si>
    <t>Karen Blackley &amp; Matt</t>
  </si>
  <si>
    <t>Sophie Noon, Louise Buttery &amp; Fiona Temple</t>
  </si>
  <si>
    <t>Judy Milledge/Natalie Havard/Rachel Atherton/Rachel Suckling/Helen Farrar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</si>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</sst>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£&quot;* #,##0.00_-;\-&quot;£&quot;* #,##0.00_-;_-&quot;£&quot;* &quot;-&quot;??_-;_-@_-"/>
    <numFmt numFmtId="164" formatCode="h:mm"/>
    <numFmt numFmtId="165" formatCode="0_ ;[Red]\-0\ "/>
  </numFmts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20"/>
      <name val="Arial"/>
      <family val="2"/>
    </font>
    <font>
      <sz val="8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FFFF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 applyBorder="0"/>
    <xf numFmtId="44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 applyAlignment="1" applyProtection="1">
      <alignment horizontal="center"/>
    </xf>
    <xf numFmtId="164" fontId="2" fillId="0" borderId="0" xfId="0" applyNumberFormat="1" applyFont="1" applyAlignment="1" applyProtection="1">
      <alignment horizontal="center"/>
    </xf>
    <xf numFmtId="1" fontId="2" fillId="0" borderId="0" xfId="0" applyNumberFormat="1" applyFont="1" applyAlignment="1" applyProtection="1">
      <alignment horizontal="center"/>
    </xf>
    <xf numFmtId="165" fontId="2" fillId="0" borderId="0" xfId="0" applyNumberFormat="1" applyFont="1" applyAlignment="1" applyProtection="1">
      <alignment horizontal="center"/>
    </xf>
    <xf numFmtId="0" fontId="0" fillId="0" borderId="0" xfId="0" applyProtection="1"/>
    <xf numFmtId="2" fontId="0" fillId="0" borderId="0" xfId="0" applyNumberFormat="1" applyAlignment="1" applyProtection="1">
      <alignment horizontal="right"/>
    </xf>
    <xf numFmtId="0" fontId="2" fillId="0" borderId="0" xfId="0" applyFont="1" applyProtection="1"/>
    <xf numFmtId="0" fontId="2" fillId="0" borderId="2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164" fontId="2" fillId="0" borderId="2" xfId="0" applyNumberFormat="1" applyFont="1" applyBorder="1" applyAlignment="1" applyProtection="1">
      <alignment horizontal="center"/>
    </xf>
    <xf numFmtId="1" fontId="2" fillId="0" borderId="2" xfId="0" applyNumberFormat="1" applyFont="1" applyBorder="1" applyAlignment="1" applyProtection="1">
      <alignment horizontal="center"/>
    </xf>
    <xf numFmtId="165" fontId="2" fillId="0" borderId="2" xfId="0" applyNumberFormat="1" applyFont="1" applyBorder="1" applyAlignment="1" applyProtection="1">
      <alignment horizontal="center"/>
    </xf>
    <xf numFmtId="164" fontId="2" fillId="0" borderId="4" xfId="0" applyNumberFormat="1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164" fontId="2" fillId="0" borderId="7" xfId="0" applyNumberFormat="1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20" fontId="0" fillId="0" borderId="0" xfId="0" applyNumberFormat="1" applyProtection="1"/>
    <xf numFmtId="44" fontId="2" fillId="0" borderId="0" xfId="1" applyFont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5" borderId="6" xfId="0" applyFont="1" applyFill="1" applyBorder="1" applyAlignment="1" applyProtection="1">
      <alignment horizontal="center"/>
    </xf>
    <xf numFmtId="0" fontId="2" fillId="5" borderId="24" xfId="0" applyFont="1" applyFill="1" applyBorder="1" applyAlignment="1" applyProtection="1">
      <alignment horizontal="center"/>
    </xf>
    <xf numFmtId="0" fontId="2" fillId="5" borderId="18" xfId="0" applyFont="1" applyFill="1" applyBorder="1" applyAlignment="1" applyProtection="1">
      <alignment horizontal="center"/>
    </xf>
    <xf numFmtId="0" fontId="2" fillId="5" borderId="28" xfId="0" applyFont="1" applyFill="1" applyBorder="1" applyAlignment="1" applyProtection="1">
      <alignment horizontal="center"/>
    </xf>
    <xf numFmtId="0" fontId="2" fillId="0" borderId="18" xfId="0" applyFont="1" applyFill="1" applyBorder="1" applyAlignment="1" applyProtection="1">
      <alignment horizontal="center"/>
    </xf>
    <xf numFmtId="1" fontId="2" fillId="0" borderId="7" xfId="0" applyNumberFormat="1" applyFont="1" applyBorder="1" applyAlignment="1" applyProtection="1">
      <alignment horizontal="center"/>
    </xf>
    <xf numFmtId="0" fontId="0" fillId="0" borderId="0" xfId="0" applyAlignment="1">
      <alignment horizontal="center"/>
    </xf>
    <xf numFmtId="0" fontId="2" fillId="0" borderId="34" xfId="0" applyFont="1" applyBorder="1" applyProtection="1"/>
    <xf numFmtId="0" fontId="2" fillId="6" borderId="22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6" borderId="36" xfId="0" applyFont="1" applyFill="1" applyBorder="1" applyAlignment="1">
      <alignment horizontal="center"/>
    </xf>
    <xf numFmtId="0" fontId="2" fillId="6" borderId="19" xfId="0" applyFont="1" applyFill="1" applyBorder="1" applyAlignment="1">
      <alignment horizontal="center"/>
    </xf>
    <xf numFmtId="0" fontId="2" fillId="6" borderId="37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Protection="1"/>
    <xf numFmtId="0" fontId="2" fillId="6" borderId="35" xfId="0" applyFont="1" applyFill="1" applyBorder="1" applyAlignment="1">
      <alignment horizontal="center"/>
    </xf>
    <xf numFmtId="0" fontId="1" fillId="6" borderId="26" xfId="0" applyFont="1" applyFill="1" applyBorder="1" applyProtection="1">
      <protection locked="0"/>
    </xf>
    <xf numFmtId="0" fontId="1" fillId="6" borderId="8" xfId="0" applyFont="1" applyFill="1" applyBorder="1" applyAlignment="1" applyProtection="1">
      <alignment horizontal="center"/>
      <protection locked="0"/>
    </xf>
    <xf numFmtId="0" fontId="1" fillId="6" borderId="10" xfId="0" applyFont="1" applyFill="1" applyBorder="1" applyAlignment="1" applyProtection="1">
      <alignment horizontal="center"/>
      <protection locked="0"/>
    </xf>
    <xf numFmtId="0" fontId="1" fillId="2" borderId="21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5" borderId="6" xfId="0" applyFont="1" applyFill="1" applyBorder="1" applyAlignment="1" applyProtection="1">
      <alignment horizontal="center"/>
      <protection locked="0"/>
    </xf>
    <xf numFmtId="0" fontId="1" fillId="5" borderId="27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</xf>
    <xf numFmtId="164" fontId="1" fillId="2" borderId="16" xfId="0" applyNumberFormat="1" applyFont="1" applyFill="1" applyBorder="1" applyAlignment="1" applyProtection="1">
      <alignment horizontal="center"/>
      <protection locked="0"/>
    </xf>
    <xf numFmtId="164" fontId="1" fillId="2" borderId="22" xfId="0" applyNumberFormat="1" applyFont="1" applyFill="1" applyBorder="1" applyAlignment="1" applyProtection="1">
      <alignment horizontal="center"/>
    </xf>
    <xf numFmtId="1" fontId="1" fillId="2" borderId="11" xfId="0" applyNumberFormat="1" applyFont="1" applyFill="1" applyBorder="1" applyAlignment="1" applyProtection="1">
      <alignment horizontal="center"/>
    </xf>
    <xf numFmtId="165" fontId="1" fillId="2" borderId="11" xfId="0" applyNumberFormat="1" applyFont="1" applyFill="1" applyBorder="1" applyAlignment="1" applyProtection="1">
      <alignment horizontal="center"/>
    </xf>
    <xf numFmtId="0" fontId="1" fillId="6" borderId="41" xfId="0" applyFont="1" applyFill="1" applyBorder="1" applyProtection="1"/>
    <xf numFmtId="0" fontId="1" fillId="2" borderId="19" xfId="0" applyFont="1" applyFill="1" applyBorder="1" applyAlignment="1" applyProtection="1">
      <alignment horizontal="center"/>
      <protection locked="0"/>
    </xf>
    <xf numFmtId="0" fontId="1" fillId="6" borderId="26" xfId="0" applyFont="1" applyFill="1" applyBorder="1"/>
    <xf numFmtId="0" fontId="1" fillId="2" borderId="14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26" xfId="0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5" borderId="12" xfId="0" applyFont="1" applyFill="1" applyBorder="1" applyAlignment="1" applyProtection="1">
      <alignment horizontal="center"/>
      <protection locked="0"/>
    </xf>
    <xf numFmtId="0" fontId="1" fillId="5" borderId="13" xfId="0" applyFont="1" applyFill="1" applyBorder="1" applyAlignment="1" applyProtection="1">
      <alignment horizontal="center"/>
      <protection locked="0"/>
    </xf>
    <xf numFmtId="0" fontId="1" fillId="5" borderId="25" xfId="0" applyFont="1" applyFill="1" applyBorder="1" applyAlignment="1" applyProtection="1">
      <alignment horizontal="center"/>
      <protection locked="0"/>
    </xf>
    <xf numFmtId="1" fontId="1" fillId="2" borderId="29" xfId="0" applyNumberFormat="1" applyFont="1" applyFill="1" applyBorder="1" applyAlignment="1" applyProtection="1">
      <alignment horizontal="center"/>
    </xf>
    <xf numFmtId="165" fontId="2" fillId="0" borderId="7" xfId="0" applyNumberFormat="1" applyFont="1" applyBorder="1" applyAlignment="1" applyProtection="1">
      <alignment horizontal="center"/>
    </xf>
    <xf numFmtId="0" fontId="1" fillId="2" borderId="35" xfId="0" applyFont="1" applyFill="1" applyBorder="1" applyAlignment="1" applyProtection="1">
      <alignment horizontal="center"/>
    </xf>
    <xf numFmtId="164" fontId="1" fillId="2" borderId="42" xfId="0" applyNumberFormat="1" applyFont="1" applyFill="1" applyBorder="1" applyAlignment="1" applyProtection="1">
      <alignment horizontal="center"/>
      <protection locked="0"/>
    </xf>
    <xf numFmtId="164" fontId="1" fillId="2" borderId="37" xfId="0" applyNumberFormat="1" applyFont="1" applyFill="1" applyBorder="1" applyAlignment="1" applyProtection="1">
      <alignment horizontal="center"/>
    </xf>
    <xf numFmtId="165" fontId="1" fillId="2" borderId="29" xfId="0" applyNumberFormat="1" applyFont="1" applyFill="1" applyBorder="1" applyAlignment="1" applyProtection="1">
      <alignment horizontal="center"/>
    </xf>
    <xf numFmtId="0" fontId="1" fillId="6" borderId="22" xfId="0" applyFont="1" applyFill="1" applyBorder="1" applyProtection="1">
      <protection locked="0"/>
    </xf>
    <xf numFmtId="0" fontId="1" fillId="6" borderId="22" xfId="0" applyFont="1" applyFill="1" applyBorder="1"/>
    <xf numFmtId="0" fontId="2" fillId="6" borderId="20" xfId="0" applyFont="1" applyFill="1" applyBorder="1" applyAlignment="1">
      <alignment horizontal="center"/>
    </xf>
    <xf numFmtId="0" fontId="1" fillId="6" borderId="43" xfId="0" applyFont="1" applyFill="1" applyBorder="1" applyProtection="1">
      <protection locked="0"/>
    </xf>
    <xf numFmtId="0" fontId="1" fillId="6" borderId="20" xfId="0" applyFont="1" applyFill="1" applyBorder="1" applyAlignment="1" applyProtection="1">
      <alignment horizontal="center"/>
      <protection locked="0"/>
    </xf>
    <xf numFmtId="164" fontId="1" fillId="2" borderId="44" xfId="0" applyNumberFormat="1" applyFont="1" applyFill="1" applyBorder="1" applyAlignment="1" applyProtection="1">
      <alignment horizontal="center"/>
      <protection locked="0"/>
    </xf>
    <xf numFmtId="164" fontId="1" fillId="2" borderId="9" xfId="0" applyNumberFormat="1" applyFont="1" applyFill="1" applyBorder="1" applyAlignment="1" applyProtection="1">
      <alignment horizontal="center"/>
      <protection locked="0"/>
    </xf>
    <xf numFmtId="164" fontId="1" fillId="2" borderId="11" xfId="0" applyNumberFormat="1" applyFont="1" applyFill="1" applyBorder="1" applyAlignment="1" applyProtection="1">
      <alignment horizontal="center"/>
      <protection locked="0"/>
    </xf>
    <xf numFmtId="0" fontId="1" fillId="6" borderId="45" xfId="0" applyFont="1" applyFill="1" applyBorder="1" applyAlignment="1" applyProtection="1">
      <alignment horizontal="center"/>
      <protection locked="0"/>
    </xf>
    <xf numFmtId="0" fontId="1" fillId="6" borderId="40" xfId="0" applyFont="1" applyFill="1" applyBorder="1" applyProtection="1">
      <protection locked="0"/>
    </xf>
    <xf numFmtId="0" fontId="1" fillId="6" borderId="1" xfId="0" applyFont="1" applyFill="1" applyBorder="1" applyProtection="1">
      <protection locked="0"/>
    </xf>
    <xf numFmtId="0" fontId="1" fillId="6" borderId="1" xfId="0" applyFont="1" applyFill="1" applyBorder="1" applyProtection="1"/>
    <xf numFmtId="0" fontId="1" fillId="6" borderId="43" xfId="0" applyFont="1" applyFill="1" applyBorder="1"/>
    <xf numFmtId="0" fontId="2" fillId="0" borderId="23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31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164" fontId="4" fillId="3" borderId="31" xfId="0" applyNumberFormat="1" applyFont="1" applyFill="1" applyBorder="1" applyAlignment="1" applyProtection="1">
      <alignment horizontal="center"/>
    </xf>
    <xf numFmtId="164" fontId="4" fillId="3" borderId="32" xfId="0" applyNumberFormat="1" applyFont="1" applyFill="1" applyBorder="1" applyAlignment="1" applyProtection="1">
      <alignment horizontal="center"/>
    </xf>
    <xf numFmtId="164" fontId="4" fillId="3" borderId="30" xfId="0" applyNumberFormat="1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3" fillId="4" borderId="33" xfId="0" applyFont="1" applyFill="1" applyBorder="1" applyAlignment="1" applyProtection="1">
      <alignment horizontal="center"/>
    </xf>
    <xf numFmtId="0" fontId="0" fillId="0" borderId="0" xfId="0" applyAlignment="1"/>
    <xf numFmtId="0" fontId="2" fillId="0" borderId="0" xfId="0" applyFont="1" applyAlignment="1" applyProtection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textRotation="90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/>
    </xf>
    <xf numFmtId="44" fontId="1" fillId="0" borderId="1" xfId="1" applyFont="1" applyBorder="1" applyAlignment="1" applyProtection="1">
      <alignment horizontal="center"/>
    </xf>
    <xf numFmtId="1" fontId="1" fillId="0" borderId="1" xfId="0" applyNumberFormat="1" applyFont="1" applyBorder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/>
    <xf numFmtId="0" fontId="1" fillId="0" borderId="1" xfId="0" applyFont="1" applyBorder="1" applyAlignment="1" applyProtection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G88"/>
  <sheetViews>
    <sheetView showZeros="0" tabSelected="1" zoomScaleNormal="100" workbookViewId="0">
      <selection activeCell="A2" sqref="A1:A1048576"/>
    </sheetView>
  </sheetViews>
  <sheetFormatPr defaultRowHeight="12.75" x14ac:dyDescent="0.2"/>
  <cols>
    <col min="1" max="1" width="40.7109375" style="95" customWidth="1"/>
    <col min="2" max="2" width="8.5703125" style="1" customWidth="1"/>
    <col min="3" max="8" width="6.28515625" style="1" customWidth="1"/>
    <col min="9" max="14" width="2.5703125" style="1" customWidth="1"/>
    <col min="15" max="15" width="3.42578125" style="1" customWidth="1"/>
    <col min="16" max="25" width="2.5703125" style="1" hidden="1" customWidth="1"/>
    <col min="26" max="26" width="5.7109375" style="1" customWidth="1"/>
    <col min="27" max="27" width="5.5703125" style="2" customWidth="1"/>
    <col min="28" max="28" width="4.7109375" style="2" customWidth="1"/>
    <col min="29" max="29" width="4" style="3" customWidth="1"/>
    <col min="30" max="30" width="3.85546875" style="3" customWidth="1"/>
    <col min="31" max="31" width="6.42578125" style="4" customWidth="1"/>
    <col min="32" max="32" width="2.7109375" style="5" customWidth="1"/>
    <col min="33" max="40" width="2.7109375" customWidth="1"/>
    <col min="41" max="67" width="2.42578125" customWidth="1"/>
  </cols>
  <sheetData>
    <row r="1" spans="1:32" ht="24" customHeight="1" x14ac:dyDescent="0.2">
      <c r="A1" s="96" t="s">
        <v>56</v>
      </c>
      <c r="B1" s="96"/>
      <c r="C1" s="96"/>
      <c r="D1" s="96"/>
      <c r="E1" s="96"/>
      <c r="F1" s="96"/>
      <c r="G1" s="96"/>
      <c r="H1" s="96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</row>
    <row r="2" spans="1:32" ht="75" customHeight="1" x14ac:dyDescent="0.2">
      <c r="A2" s="102" t="s">
        <v>20</v>
      </c>
      <c r="B2" s="97" t="s">
        <v>57</v>
      </c>
      <c r="C2" s="97" t="s">
        <v>58</v>
      </c>
      <c r="D2" s="97" t="s">
        <v>59</v>
      </c>
      <c r="E2" s="97" t="s">
        <v>60</v>
      </c>
      <c r="F2" s="97" t="s">
        <v>61</v>
      </c>
      <c r="G2" s="97" t="s">
        <v>62</v>
      </c>
      <c r="H2" s="97" t="s">
        <v>63</v>
      </c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 s="5"/>
      <c r="Y2"/>
      <c r="Z2"/>
      <c r="AA2"/>
      <c r="AB2"/>
      <c r="AC2"/>
      <c r="AD2"/>
      <c r="AE2"/>
      <c r="AF2"/>
    </row>
    <row r="3" spans="1:32" ht="24.75" customHeight="1" x14ac:dyDescent="0.2">
      <c r="A3" s="103" t="s">
        <v>19</v>
      </c>
      <c r="B3" s="98" t="s">
        <v>64</v>
      </c>
      <c r="C3" s="98">
        <v>200</v>
      </c>
      <c r="D3" s="98">
        <v>190</v>
      </c>
      <c r="E3" s="98">
        <v>200</v>
      </c>
      <c r="F3" s="98"/>
      <c r="G3" s="98"/>
      <c r="H3" s="98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 s="5"/>
      <c r="Y3"/>
      <c r="Z3"/>
      <c r="AA3"/>
      <c r="AB3"/>
      <c r="AC3"/>
      <c r="AD3"/>
      <c r="AE3"/>
      <c r="AF3"/>
    </row>
    <row r="4" spans="1:32" x14ac:dyDescent="0.2">
      <c r="A4" s="103" t="s">
        <v>41</v>
      </c>
      <c r="B4" s="98" t="s">
        <v>37</v>
      </c>
      <c r="C4" s="98">
        <v>170</v>
      </c>
      <c r="D4" s="98">
        <v>173</v>
      </c>
      <c r="E4" s="98">
        <v>200</v>
      </c>
      <c r="F4" s="98"/>
      <c r="G4" s="98"/>
      <c r="H4" s="98">
        <v>543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 s="5"/>
      <c r="Y4"/>
      <c r="Z4"/>
      <c r="AA4"/>
      <c r="AB4"/>
      <c r="AC4"/>
      <c r="AD4"/>
      <c r="AE4"/>
      <c r="AF4"/>
    </row>
    <row r="5" spans="1:32" x14ac:dyDescent="0.2">
      <c r="A5" s="103" t="s">
        <v>28</v>
      </c>
      <c r="B5" s="98" t="s">
        <v>37</v>
      </c>
      <c r="C5" s="98">
        <v>180</v>
      </c>
      <c r="D5" s="98">
        <v>160</v>
      </c>
      <c r="E5" s="98">
        <v>200</v>
      </c>
      <c r="F5" s="98"/>
      <c r="G5" s="98"/>
      <c r="H5" s="98">
        <v>540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 s="5"/>
      <c r="Y5"/>
      <c r="Z5"/>
      <c r="AA5"/>
      <c r="AB5"/>
      <c r="AC5"/>
      <c r="AD5"/>
      <c r="AE5"/>
      <c r="AF5"/>
    </row>
    <row r="6" spans="1:32" x14ac:dyDescent="0.2">
      <c r="A6" s="103" t="s">
        <v>67</v>
      </c>
      <c r="B6" s="98" t="s">
        <v>37</v>
      </c>
      <c r="C6" s="98">
        <v>170</v>
      </c>
      <c r="D6" s="98">
        <v>160</v>
      </c>
      <c r="E6" s="98">
        <v>199</v>
      </c>
      <c r="F6" s="98"/>
      <c r="G6" s="98"/>
      <c r="H6" s="98">
        <v>529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</row>
    <row r="7" spans="1:32" x14ac:dyDescent="0.2">
      <c r="A7" s="103" t="s">
        <v>48</v>
      </c>
      <c r="B7" s="98" t="s">
        <v>36</v>
      </c>
      <c r="C7" s="98">
        <v>158</v>
      </c>
      <c r="D7" s="98">
        <v>159</v>
      </c>
      <c r="E7" s="98">
        <v>180</v>
      </c>
      <c r="F7" s="98"/>
      <c r="G7" s="98"/>
      <c r="H7" s="98">
        <v>497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</row>
    <row r="8" spans="1:32" x14ac:dyDescent="0.2">
      <c r="A8" s="103" t="s">
        <v>43</v>
      </c>
      <c r="B8" s="98" t="s">
        <v>36</v>
      </c>
      <c r="C8" s="98">
        <v>169</v>
      </c>
      <c r="D8" s="98">
        <v>130</v>
      </c>
      <c r="E8" s="98">
        <v>170</v>
      </c>
      <c r="F8" s="98"/>
      <c r="G8" s="98"/>
      <c r="H8" s="98">
        <v>469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</row>
    <row r="9" spans="1:32" x14ac:dyDescent="0.2">
      <c r="A9" s="103" t="s">
        <v>33</v>
      </c>
      <c r="B9" s="98" t="s">
        <v>39</v>
      </c>
      <c r="C9" s="98">
        <v>150</v>
      </c>
      <c r="D9" s="98">
        <v>140</v>
      </c>
      <c r="E9" s="98">
        <v>178</v>
      </c>
      <c r="F9" s="98"/>
      <c r="G9" s="98"/>
      <c r="H9" s="98">
        <v>468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2" x14ac:dyDescent="0.2">
      <c r="A10" s="103" t="s">
        <v>30</v>
      </c>
      <c r="B10" s="98" t="s">
        <v>37</v>
      </c>
      <c r="C10" s="98">
        <v>160</v>
      </c>
      <c r="D10" s="98">
        <v>130</v>
      </c>
      <c r="E10" s="98">
        <v>173</v>
      </c>
      <c r="F10" s="98"/>
      <c r="G10" s="98"/>
      <c r="H10" s="98">
        <v>463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2" x14ac:dyDescent="0.2">
      <c r="A11" s="103" t="s">
        <v>66</v>
      </c>
      <c r="B11" s="98" t="s">
        <v>37</v>
      </c>
      <c r="C11" s="98">
        <v>200</v>
      </c>
      <c r="D11" s="98"/>
      <c r="E11" s="98">
        <v>200</v>
      </c>
      <c r="F11" s="98"/>
      <c r="G11" s="98"/>
      <c r="H11" s="98">
        <v>400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2" x14ac:dyDescent="0.2">
      <c r="A12" s="103" t="s">
        <v>25</v>
      </c>
      <c r="B12" s="98" t="s">
        <v>37</v>
      </c>
      <c r="C12" s="98">
        <v>130</v>
      </c>
      <c r="D12" s="98">
        <v>110</v>
      </c>
      <c r="E12" s="98">
        <v>160</v>
      </c>
      <c r="F12" s="98"/>
      <c r="G12" s="98"/>
      <c r="H12" s="98">
        <v>400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2" x14ac:dyDescent="0.2">
      <c r="A13" s="103" t="s">
        <v>35</v>
      </c>
      <c r="B13" s="98" t="s">
        <v>39</v>
      </c>
      <c r="C13" s="98">
        <v>130</v>
      </c>
      <c r="D13" s="98">
        <v>77</v>
      </c>
      <c r="E13" s="98">
        <v>150</v>
      </c>
      <c r="F13" s="98"/>
      <c r="G13" s="98"/>
      <c r="H13" s="98">
        <v>357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2" x14ac:dyDescent="0.2">
      <c r="A14" s="103" t="s">
        <v>65</v>
      </c>
      <c r="B14" s="98" t="s">
        <v>37</v>
      </c>
      <c r="C14" s="98">
        <v>117</v>
      </c>
      <c r="D14" s="98">
        <v>110</v>
      </c>
      <c r="E14" s="98">
        <v>130</v>
      </c>
      <c r="F14" s="98"/>
      <c r="G14" s="98"/>
      <c r="H14" s="98">
        <v>357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2" x14ac:dyDescent="0.2">
      <c r="A15" s="103" t="s">
        <v>68</v>
      </c>
      <c r="B15" s="98" t="s">
        <v>39</v>
      </c>
      <c r="C15" s="98">
        <v>170</v>
      </c>
      <c r="D15" s="98"/>
      <c r="E15" s="98">
        <v>180</v>
      </c>
      <c r="F15" s="98"/>
      <c r="G15" s="98"/>
      <c r="H15" s="98">
        <v>350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2" x14ac:dyDescent="0.2">
      <c r="A16" s="103" t="s">
        <v>47</v>
      </c>
      <c r="B16" s="98" t="s">
        <v>36</v>
      </c>
      <c r="C16" s="98">
        <v>110</v>
      </c>
      <c r="D16" s="98">
        <v>109</v>
      </c>
      <c r="E16" s="98">
        <v>130</v>
      </c>
      <c r="F16" s="98"/>
      <c r="G16" s="98"/>
      <c r="H16" s="98">
        <v>349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2" x14ac:dyDescent="0.2">
      <c r="A17" s="103" t="s">
        <v>69</v>
      </c>
      <c r="B17" s="98" t="s">
        <v>37</v>
      </c>
      <c r="C17" s="98">
        <v>157</v>
      </c>
      <c r="D17" s="98"/>
      <c r="E17" s="98">
        <v>170</v>
      </c>
      <c r="F17" s="98"/>
      <c r="G17" s="98"/>
      <c r="H17" s="98">
        <v>327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x14ac:dyDescent="0.2">
      <c r="A18" s="103" t="s">
        <v>26</v>
      </c>
      <c r="B18" s="98" t="s">
        <v>38</v>
      </c>
      <c r="C18" s="98"/>
      <c r="D18" s="98">
        <v>138</v>
      </c>
      <c r="E18" s="98">
        <v>167</v>
      </c>
      <c r="F18" s="98"/>
      <c r="G18" s="98"/>
      <c r="H18" s="98">
        <v>305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32" x14ac:dyDescent="0.2">
      <c r="A19" s="103" t="s">
        <v>53</v>
      </c>
      <c r="B19" s="98" t="s">
        <v>37</v>
      </c>
      <c r="C19" s="98">
        <v>160</v>
      </c>
      <c r="D19" s="98">
        <v>140</v>
      </c>
      <c r="E19" s="98"/>
      <c r="F19" s="98"/>
      <c r="G19" s="98"/>
      <c r="H19" s="98">
        <v>300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spans="1:32" x14ac:dyDescent="0.2">
      <c r="A20" s="103" t="s">
        <v>89</v>
      </c>
      <c r="B20" s="98" t="s">
        <v>37</v>
      </c>
      <c r="C20" s="98">
        <v>90</v>
      </c>
      <c r="D20" s="98">
        <v>75</v>
      </c>
      <c r="E20" s="98">
        <v>130</v>
      </c>
      <c r="F20" s="98"/>
      <c r="G20" s="98"/>
      <c r="H20" s="98">
        <v>295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spans="1:32" x14ac:dyDescent="0.2">
      <c r="A21" s="103" t="s">
        <v>71</v>
      </c>
      <c r="B21" s="98" t="s">
        <v>36</v>
      </c>
      <c r="C21" s="98">
        <v>140</v>
      </c>
      <c r="D21" s="98"/>
      <c r="E21" s="98">
        <v>149</v>
      </c>
      <c r="F21" s="98"/>
      <c r="G21" s="98"/>
      <c r="H21" s="98">
        <v>289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spans="1:32" x14ac:dyDescent="0.2">
      <c r="A22" s="103" t="s">
        <v>45</v>
      </c>
      <c r="B22" s="98" t="s">
        <v>37</v>
      </c>
      <c r="C22" s="98"/>
      <c r="D22" s="98">
        <v>120</v>
      </c>
      <c r="E22" s="98">
        <v>160</v>
      </c>
      <c r="F22" s="98"/>
      <c r="G22" s="98"/>
      <c r="H22" s="98">
        <v>280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1:32" x14ac:dyDescent="0.2">
      <c r="A23" s="103" t="s">
        <v>70</v>
      </c>
      <c r="B23" s="98" t="s">
        <v>36</v>
      </c>
      <c r="C23" s="98">
        <v>150</v>
      </c>
      <c r="D23" s="98"/>
      <c r="E23" s="98">
        <v>130</v>
      </c>
      <c r="F23" s="98"/>
      <c r="G23" s="98"/>
      <c r="H23" s="98">
        <v>280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</row>
    <row r="24" spans="1:32" x14ac:dyDescent="0.2">
      <c r="A24" s="103" t="s">
        <v>75</v>
      </c>
      <c r="B24" s="98" t="s">
        <v>37</v>
      </c>
      <c r="C24" s="98">
        <v>126</v>
      </c>
      <c r="D24" s="98"/>
      <c r="E24" s="98">
        <v>140</v>
      </c>
      <c r="F24" s="98"/>
      <c r="G24" s="98"/>
      <c r="H24" s="98">
        <v>266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</row>
    <row r="25" spans="1:32" x14ac:dyDescent="0.2">
      <c r="A25" s="103" t="s">
        <v>80</v>
      </c>
      <c r="B25" s="98" t="s">
        <v>38</v>
      </c>
      <c r="C25" s="98">
        <v>110</v>
      </c>
      <c r="D25" s="98"/>
      <c r="E25" s="98">
        <v>140</v>
      </c>
      <c r="F25" s="98"/>
      <c r="G25" s="98"/>
      <c r="H25" s="98">
        <v>250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</row>
    <row r="26" spans="1:32" x14ac:dyDescent="0.2">
      <c r="A26" s="103" t="s">
        <v>34</v>
      </c>
      <c r="B26" s="98" t="s">
        <v>39</v>
      </c>
      <c r="C26" s="98">
        <v>80</v>
      </c>
      <c r="D26" s="98">
        <v>80</v>
      </c>
      <c r="E26" s="98">
        <v>89</v>
      </c>
      <c r="F26" s="98"/>
      <c r="G26" s="98"/>
      <c r="H26" s="98">
        <v>249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27" spans="1:32" x14ac:dyDescent="0.2">
      <c r="A27" s="103" t="s">
        <v>21</v>
      </c>
      <c r="B27" s="98" t="s">
        <v>37</v>
      </c>
      <c r="C27" s="98">
        <v>90</v>
      </c>
      <c r="D27" s="98">
        <v>150</v>
      </c>
      <c r="E27" s="98"/>
      <c r="F27" s="98"/>
      <c r="G27" s="98"/>
      <c r="H27" s="98">
        <v>240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</row>
    <row r="28" spans="1:32" x14ac:dyDescent="0.2">
      <c r="A28" s="103" t="s">
        <v>42</v>
      </c>
      <c r="B28" s="98" t="s">
        <v>40</v>
      </c>
      <c r="C28" s="98">
        <v>80</v>
      </c>
      <c r="D28" s="98">
        <v>70</v>
      </c>
      <c r="E28" s="98">
        <v>90</v>
      </c>
      <c r="F28" s="98"/>
      <c r="G28" s="98"/>
      <c r="H28" s="98">
        <v>240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</row>
    <row r="29" spans="1:32" x14ac:dyDescent="0.2">
      <c r="A29" s="103" t="s">
        <v>74</v>
      </c>
      <c r="B29" s="98" t="s">
        <v>40</v>
      </c>
      <c r="C29" s="98">
        <v>130</v>
      </c>
      <c r="D29" s="98"/>
      <c r="E29" s="98">
        <v>110</v>
      </c>
      <c r="F29" s="98"/>
      <c r="G29" s="98"/>
      <c r="H29" s="98">
        <v>240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</row>
    <row r="30" spans="1:32" x14ac:dyDescent="0.2">
      <c r="A30" s="103" t="s">
        <v>27</v>
      </c>
      <c r="B30" s="98" t="s">
        <v>36</v>
      </c>
      <c r="C30" s="98">
        <v>140</v>
      </c>
      <c r="D30" s="98">
        <v>100</v>
      </c>
      <c r="E30" s="98"/>
      <c r="F30" s="98"/>
      <c r="G30" s="98"/>
      <c r="H30" s="98">
        <v>240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</row>
    <row r="31" spans="1:32" x14ac:dyDescent="0.2">
      <c r="A31" s="103" t="s">
        <v>31</v>
      </c>
      <c r="B31" s="98" t="s">
        <v>37</v>
      </c>
      <c r="C31" s="98">
        <v>140</v>
      </c>
      <c r="D31" s="98">
        <v>90</v>
      </c>
      <c r="E31" s="98"/>
      <c r="F31" s="98"/>
      <c r="G31" s="98"/>
      <c r="H31" s="98">
        <v>230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</row>
    <row r="32" spans="1:32" x14ac:dyDescent="0.2">
      <c r="A32" s="103" t="s">
        <v>29</v>
      </c>
      <c r="B32" s="98" t="s">
        <v>36</v>
      </c>
      <c r="C32" s="98">
        <v>120</v>
      </c>
      <c r="D32" s="98">
        <v>100</v>
      </c>
      <c r="E32" s="98"/>
      <c r="F32" s="98"/>
      <c r="G32" s="98"/>
      <c r="H32" s="98">
        <v>220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</row>
    <row r="33" spans="1:32" x14ac:dyDescent="0.2">
      <c r="A33" s="103" t="s">
        <v>50</v>
      </c>
      <c r="B33" s="98" t="s">
        <v>40</v>
      </c>
      <c r="C33" s="98"/>
      <c r="D33" s="98">
        <v>90</v>
      </c>
      <c r="E33" s="98">
        <v>120</v>
      </c>
      <c r="F33" s="98"/>
      <c r="G33" s="98"/>
      <c r="H33" s="98">
        <v>210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2" x14ac:dyDescent="0.2">
      <c r="A34" s="103" t="s">
        <v>117</v>
      </c>
      <c r="B34" s="98" t="s">
        <v>36</v>
      </c>
      <c r="C34" s="98"/>
      <c r="D34" s="98">
        <v>90</v>
      </c>
      <c r="E34" s="98">
        <v>119</v>
      </c>
      <c r="F34" s="98"/>
      <c r="G34" s="98"/>
      <c r="H34" s="98">
        <v>209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spans="1:32" x14ac:dyDescent="0.2">
      <c r="A35" s="103" t="s">
        <v>109</v>
      </c>
      <c r="B35" s="98" t="s">
        <v>37</v>
      </c>
      <c r="C35" s="98"/>
      <c r="D35" s="98"/>
      <c r="E35" s="98">
        <v>200</v>
      </c>
      <c r="F35" s="98"/>
      <c r="G35" s="98"/>
      <c r="H35" s="98">
        <v>200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</row>
    <row r="36" spans="1:32" x14ac:dyDescent="0.2">
      <c r="A36" s="103" t="s">
        <v>51</v>
      </c>
      <c r="B36" s="98" t="s">
        <v>37</v>
      </c>
      <c r="C36" s="98"/>
      <c r="D36" s="98">
        <v>190</v>
      </c>
      <c r="E36" s="98"/>
      <c r="F36" s="98"/>
      <c r="G36" s="98"/>
      <c r="H36" s="98">
        <v>190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</row>
    <row r="37" spans="1:32" x14ac:dyDescent="0.2">
      <c r="A37" s="103" t="s">
        <v>99</v>
      </c>
      <c r="B37" s="98" t="s">
        <v>37</v>
      </c>
      <c r="C37" s="98"/>
      <c r="D37" s="98"/>
      <c r="E37" s="98">
        <v>170</v>
      </c>
      <c r="F37" s="98"/>
      <c r="G37" s="98"/>
      <c r="H37" s="98">
        <v>170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</row>
    <row r="38" spans="1:32" x14ac:dyDescent="0.2">
      <c r="A38" s="103" t="s">
        <v>106</v>
      </c>
      <c r="B38" s="98" t="s">
        <v>36</v>
      </c>
      <c r="C38" s="98"/>
      <c r="D38" s="98"/>
      <c r="E38" s="98">
        <v>140</v>
      </c>
      <c r="F38" s="98"/>
      <c r="G38" s="98"/>
      <c r="H38" s="98">
        <v>140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F38"/>
    </row>
    <row r="39" spans="1:32" x14ac:dyDescent="0.2">
      <c r="A39" s="104" t="s">
        <v>107</v>
      </c>
      <c r="B39" s="99" t="s">
        <v>39</v>
      </c>
      <c r="C39" s="99"/>
      <c r="D39" s="99"/>
      <c r="E39" s="99">
        <v>140</v>
      </c>
      <c r="F39" s="99"/>
      <c r="G39" s="99"/>
      <c r="H39" s="99">
        <v>140</v>
      </c>
      <c r="Z39" s="2"/>
      <c r="AB39" s="3"/>
      <c r="AD39" s="4"/>
      <c r="AF39"/>
    </row>
    <row r="40" spans="1:32" x14ac:dyDescent="0.2">
      <c r="A40" s="104" t="s">
        <v>72</v>
      </c>
      <c r="B40" s="99" t="s">
        <v>36</v>
      </c>
      <c r="C40" s="99">
        <v>133</v>
      </c>
      <c r="D40" s="99"/>
      <c r="E40" s="99"/>
      <c r="F40" s="99"/>
      <c r="G40" s="99"/>
      <c r="H40" s="99">
        <v>133</v>
      </c>
    </row>
    <row r="41" spans="1:32" x14ac:dyDescent="0.2">
      <c r="A41" s="104" t="s">
        <v>46</v>
      </c>
      <c r="B41" s="99" t="s">
        <v>37</v>
      </c>
      <c r="C41" s="99"/>
      <c r="D41" s="99">
        <v>130</v>
      </c>
      <c r="E41" s="99"/>
      <c r="F41" s="99"/>
      <c r="G41" s="99"/>
      <c r="H41" s="99">
        <v>130</v>
      </c>
    </row>
    <row r="42" spans="1:32" x14ac:dyDescent="0.2">
      <c r="A42" s="104" t="s">
        <v>73</v>
      </c>
      <c r="B42" s="99" t="s">
        <v>37</v>
      </c>
      <c r="C42" s="99">
        <v>130</v>
      </c>
      <c r="D42" s="99"/>
      <c r="E42" s="99"/>
      <c r="F42" s="99"/>
      <c r="G42" s="99"/>
      <c r="H42" s="99">
        <v>130</v>
      </c>
    </row>
    <row r="43" spans="1:32" x14ac:dyDescent="0.2">
      <c r="A43" s="104" t="s">
        <v>113</v>
      </c>
      <c r="B43" s="99" t="s">
        <v>39</v>
      </c>
      <c r="C43" s="99"/>
      <c r="D43" s="99"/>
      <c r="E43" s="99">
        <v>130</v>
      </c>
      <c r="F43" s="99"/>
      <c r="G43" s="99"/>
      <c r="H43" s="99">
        <v>130</v>
      </c>
    </row>
    <row r="44" spans="1:32" x14ac:dyDescent="0.2">
      <c r="A44" s="104" t="s">
        <v>44</v>
      </c>
      <c r="B44" s="99" t="s">
        <v>37</v>
      </c>
      <c r="C44" s="99"/>
      <c r="D44" s="99">
        <v>129</v>
      </c>
      <c r="E44" s="99"/>
      <c r="F44" s="100"/>
      <c r="G44" s="99"/>
      <c r="H44" s="99">
        <v>129</v>
      </c>
    </row>
    <row r="45" spans="1:32" x14ac:dyDescent="0.2">
      <c r="A45" s="104" t="s">
        <v>76</v>
      </c>
      <c r="B45" s="99" t="s">
        <v>37</v>
      </c>
      <c r="C45" s="99">
        <v>120</v>
      </c>
      <c r="D45" s="99"/>
      <c r="E45" s="99"/>
      <c r="F45" s="99"/>
      <c r="G45" s="99"/>
      <c r="H45" s="99">
        <v>120</v>
      </c>
    </row>
    <row r="46" spans="1:32" x14ac:dyDescent="0.2">
      <c r="A46" s="104" t="s">
        <v>118</v>
      </c>
      <c r="B46" s="99" t="s">
        <v>36</v>
      </c>
      <c r="C46" s="99"/>
      <c r="D46" s="99"/>
      <c r="E46" s="99">
        <v>120</v>
      </c>
      <c r="F46" s="99"/>
      <c r="G46" s="99"/>
      <c r="H46" s="99">
        <v>120</v>
      </c>
    </row>
    <row r="47" spans="1:32" x14ac:dyDescent="0.2">
      <c r="A47" s="104" t="s">
        <v>116</v>
      </c>
      <c r="B47" s="99" t="s">
        <v>40</v>
      </c>
      <c r="C47" s="99"/>
      <c r="D47" s="99"/>
      <c r="E47" s="99">
        <v>120</v>
      </c>
      <c r="F47" s="99"/>
      <c r="G47" s="99"/>
      <c r="H47" s="99">
        <v>120</v>
      </c>
    </row>
    <row r="48" spans="1:32" x14ac:dyDescent="0.2">
      <c r="A48" s="104" t="s">
        <v>77</v>
      </c>
      <c r="B48" s="99" t="s">
        <v>36</v>
      </c>
      <c r="C48" s="99">
        <v>120</v>
      </c>
      <c r="D48" s="99"/>
      <c r="E48" s="99"/>
      <c r="F48" s="99"/>
      <c r="G48" s="99"/>
      <c r="H48" s="99">
        <v>120</v>
      </c>
    </row>
    <row r="49" spans="1:32" x14ac:dyDescent="0.2">
      <c r="A49" s="103" t="s">
        <v>78</v>
      </c>
      <c r="B49" s="98" t="s">
        <v>37</v>
      </c>
      <c r="C49" s="98">
        <v>120</v>
      </c>
      <c r="D49" s="98"/>
      <c r="E49" s="98"/>
      <c r="F49" s="98"/>
      <c r="G49" s="98"/>
      <c r="H49" s="98">
        <v>120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</row>
    <row r="50" spans="1:32" x14ac:dyDescent="0.2">
      <c r="A50" s="103" t="s">
        <v>79</v>
      </c>
      <c r="B50" s="98" t="s">
        <v>39</v>
      </c>
      <c r="C50" s="98"/>
      <c r="D50" s="98">
        <v>110</v>
      </c>
      <c r="E50" s="98"/>
      <c r="F50" s="98"/>
      <c r="G50" s="98"/>
      <c r="H50" s="98">
        <v>110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</row>
    <row r="51" spans="1:32" x14ac:dyDescent="0.2">
      <c r="A51" s="103" t="s">
        <v>32</v>
      </c>
      <c r="B51" s="98" t="s">
        <v>37</v>
      </c>
      <c r="C51" s="98"/>
      <c r="D51" s="98">
        <v>105</v>
      </c>
      <c r="E51" s="98"/>
      <c r="F51" s="98"/>
      <c r="G51" s="98"/>
      <c r="H51" s="98">
        <v>105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</row>
    <row r="52" spans="1:32" x14ac:dyDescent="0.2">
      <c r="A52" s="103" t="s">
        <v>49</v>
      </c>
      <c r="B52" s="98" t="s">
        <v>36</v>
      </c>
      <c r="C52" s="98"/>
      <c r="D52" s="98">
        <v>100</v>
      </c>
      <c r="E52" s="98"/>
      <c r="F52" s="98"/>
      <c r="G52" s="98"/>
      <c r="H52" s="98">
        <v>100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</row>
    <row r="53" spans="1:32" x14ac:dyDescent="0.2">
      <c r="A53" s="103" t="s">
        <v>81</v>
      </c>
      <c r="B53" s="98" t="s">
        <v>37</v>
      </c>
      <c r="C53" s="98">
        <v>100</v>
      </c>
      <c r="D53" s="98"/>
      <c r="E53" s="98"/>
      <c r="F53" s="98"/>
      <c r="G53" s="98"/>
      <c r="H53" s="98">
        <v>100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</row>
    <row r="54" spans="1:32" x14ac:dyDescent="0.2">
      <c r="A54" s="103" t="s">
        <v>52</v>
      </c>
      <c r="B54" s="98" t="s">
        <v>36</v>
      </c>
      <c r="C54" s="98"/>
      <c r="D54" s="98">
        <v>100</v>
      </c>
      <c r="E54" s="98"/>
      <c r="F54" s="98"/>
      <c r="G54" s="98"/>
      <c r="H54" s="98">
        <v>100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</row>
    <row r="55" spans="1:32" x14ac:dyDescent="0.2">
      <c r="A55" s="103" t="s">
        <v>24</v>
      </c>
      <c r="B55" s="98" t="s">
        <v>36</v>
      </c>
      <c r="C55" s="98"/>
      <c r="D55" s="98">
        <v>98</v>
      </c>
      <c r="E55" s="98"/>
      <c r="F55" s="98"/>
      <c r="G55" s="98"/>
      <c r="H55" s="98">
        <v>98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</row>
    <row r="56" spans="1:32" x14ac:dyDescent="0.2">
      <c r="A56" s="103" t="s">
        <v>108</v>
      </c>
      <c r="B56" s="98" t="s">
        <v>40</v>
      </c>
      <c r="C56" s="98"/>
      <c r="D56" s="98"/>
      <c r="E56" s="98">
        <v>95</v>
      </c>
      <c r="F56" s="98"/>
      <c r="G56" s="98"/>
      <c r="H56" s="98">
        <v>95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</row>
    <row r="57" spans="1:32" x14ac:dyDescent="0.2">
      <c r="A57" s="103" t="s">
        <v>101</v>
      </c>
      <c r="B57" s="98" t="s">
        <v>40</v>
      </c>
      <c r="C57" s="98"/>
      <c r="D57" s="98"/>
      <c r="E57" s="98">
        <v>90</v>
      </c>
      <c r="F57" s="98"/>
      <c r="G57" s="98"/>
      <c r="H57" s="98">
        <v>90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</row>
    <row r="58" spans="1:32" x14ac:dyDescent="0.2">
      <c r="A58" s="103" t="s">
        <v>82</v>
      </c>
      <c r="B58" s="98" t="s">
        <v>36</v>
      </c>
      <c r="C58" s="98">
        <v>90</v>
      </c>
      <c r="D58" s="98"/>
      <c r="E58" s="98"/>
      <c r="F58" s="98"/>
      <c r="G58" s="98"/>
      <c r="H58" s="98">
        <v>90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</row>
    <row r="59" spans="1:32" x14ac:dyDescent="0.2">
      <c r="A59" s="103" t="s">
        <v>54</v>
      </c>
      <c r="B59" s="98" t="s">
        <v>38</v>
      </c>
      <c r="C59" s="98"/>
      <c r="D59" s="98">
        <v>88</v>
      </c>
      <c r="E59" s="98"/>
      <c r="F59" s="98"/>
      <c r="G59" s="98"/>
      <c r="H59" s="98">
        <v>88</v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spans="1:32" x14ac:dyDescent="0.2">
      <c r="A60" s="103" t="s">
        <v>23</v>
      </c>
      <c r="B60" s="98" t="s">
        <v>36</v>
      </c>
      <c r="C60" s="98"/>
      <c r="D60" s="98">
        <v>80</v>
      </c>
      <c r="E60" s="98"/>
      <c r="F60" s="98"/>
      <c r="G60" s="98"/>
      <c r="H60" s="98">
        <v>80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</row>
    <row r="61" spans="1:32" x14ac:dyDescent="0.2">
      <c r="A61" s="103" t="s">
        <v>111</v>
      </c>
      <c r="B61" s="98" t="s">
        <v>40</v>
      </c>
      <c r="C61" s="98"/>
      <c r="D61" s="98"/>
      <c r="E61" s="98">
        <v>70</v>
      </c>
      <c r="F61" s="98"/>
      <c r="G61" s="98"/>
      <c r="H61" s="98">
        <v>70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</row>
    <row r="62" spans="1:32" x14ac:dyDescent="0.2">
      <c r="A62" s="103" t="s">
        <v>83</v>
      </c>
      <c r="B62" s="98" t="s">
        <v>40</v>
      </c>
      <c r="C62" s="98">
        <v>70</v>
      </c>
      <c r="D62" s="98"/>
      <c r="E62" s="98"/>
      <c r="F62" s="98"/>
      <c r="G62" s="98"/>
      <c r="H62" s="98">
        <v>70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</row>
    <row r="63" spans="1:32" x14ac:dyDescent="0.2">
      <c r="A63" s="103" t="s">
        <v>55</v>
      </c>
      <c r="B63" s="98" t="s">
        <v>36</v>
      </c>
      <c r="C63" s="98">
        <v>0</v>
      </c>
      <c r="D63" s="98" t="s">
        <v>84</v>
      </c>
      <c r="E63" s="98"/>
      <c r="F63" s="98"/>
      <c r="G63" s="98"/>
      <c r="H63" s="98">
        <v>0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</row>
    <row r="64" spans="1:32" x14ac:dyDescent="0.2">
      <c r="A64" s="103"/>
      <c r="B64" s="98" t="s">
        <v>119</v>
      </c>
      <c r="C64" s="101">
        <v>128.05555555555554</v>
      </c>
      <c r="D64" s="101">
        <v>116.09090909090909</v>
      </c>
      <c r="E64" s="101">
        <v>145.52777777777777</v>
      </c>
      <c r="F64" s="98"/>
      <c r="G64" s="98"/>
      <c r="H64" s="98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</row>
    <row r="65" spans="1:32" x14ac:dyDescent="0.2">
      <c r="A65" s="94"/>
      <c r="B65" s="28"/>
      <c r="C65" s="28"/>
      <c r="D65" s="28"/>
      <c r="E65" s="28"/>
      <c r="F65" s="28"/>
      <c r="G65" s="28"/>
      <c r="H65" s="28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</row>
    <row r="66" spans="1:32" x14ac:dyDescent="0.2">
      <c r="A66" s="94"/>
      <c r="B66" s="28"/>
      <c r="C66" s="28"/>
      <c r="D66" s="28"/>
      <c r="E66" s="28"/>
      <c r="F66" s="28"/>
      <c r="G66" s="28"/>
      <c r="H66" s="28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</row>
    <row r="67" spans="1:32" x14ac:dyDescent="0.2">
      <c r="A67" s="94"/>
      <c r="B67" s="28"/>
      <c r="C67" s="28"/>
      <c r="D67" s="28"/>
      <c r="E67" s="28"/>
      <c r="F67" s="28"/>
      <c r="G67" s="28"/>
      <c r="H67" s="28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</row>
    <row r="68" spans="1:32" x14ac:dyDescent="0.2">
      <c r="A68" s="94"/>
      <c r="B68" s="28"/>
      <c r="C68" s="28"/>
      <c r="D68" s="28"/>
      <c r="E68" s="28"/>
      <c r="F68" s="28"/>
      <c r="G68" s="28"/>
      <c r="H68" s="2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</row>
    <row r="69" spans="1:32" x14ac:dyDescent="0.2">
      <c r="A69" s="94"/>
      <c r="B69" s="28"/>
      <c r="C69" s="28"/>
      <c r="D69" s="28"/>
      <c r="E69" s="28"/>
      <c r="F69" s="28"/>
      <c r="G69" s="28"/>
      <c r="H69" s="28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</row>
    <row r="70" spans="1:32" x14ac:dyDescent="0.2">
      <c r="A70" s="94"/>
      <c r="B70" s="28"/>
      <c r="C70" s="28"/>
      <c r="D70" s="28"/>
      <c r="E70" s="28"/>
      <c r="F70" s="28"/>
      <c r="G70" s="28"/>
      <c r="H70" s="28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</row>
    <row r="71" spans="1:32" x14ac:dyDescent="0.2">
      <c r="A71" s="94"/>
      <c r="B71" s="28"/>
      <c r="C71" s="28"/>
      <c r="D71" s="28"/>
      <c r="E71" s="28"/>
      <c r="F71" s="28"/>
      <c r="G71" s="28"/>
      <c r="H71" s="28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</row>
    <row r="72" spans="1:32" x14ac:dyDescent="0.2">
      <c r="A72" s="94"/>
      <c r="B72" s="28"/>
      <c r="C72" s="28"/>
      <c r="D72" s="28"/>
      <c r="E72" s="28"/>
      <c r="F72" s="28"/>
      <c r="G72" s="28"/>
      <c r="H72" s="28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</row>
    <row r="73" spans="1:32" x14ac:dyDescent="0.2">
      <c r="A73" s="94"/>
      <c r="B73" s="28"/>
      <c r="C73" s="28"/>
      <c r="D73" s="28"/>
      <c r="E73" s="28"/>
      <c r="F73" s="28"/>
      <c r="G73" s="28"/>
      <c r="H73" s="28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</row>
    <row r="74" spans="1:32" x14ac:dyDescent="0.2">
      <c r="A74" s="94"/>
      <c r="B74" s="28"/>
      <c r="C74" s="28"/>
      <c r="D74" s="28"/>
      <c r="E74" s="28"/>
      <c r="F74" s="28"/>
      <c r="G74" s="28"/>
      <c r="H74" s="28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</row>
    <row r="75" spans="1:32" x14ac:dyDescent="0.2">
      <c r="A75" s="94"/>
      <c r="B75" s="28"/>
      <c r="C75" s="28"/>
      <c r="D75" s="28"/>
      <c r="E75" s="28"/>
      <c r="F75" s="28"/>
      <c r="G75" s="28"/>
      <c r="H75" s="28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</row>
    <row r="76" spans="1:32" x14ac:dyDescent="0.2">
      <c r="A76" s="94"/>
      <c r="B76" s="28"/>
      <c r="C76" s="28"/>
      <c r="D76" s="28"/>
      <c r="E76" s="28"/>
      <c r="F76" s="28"/>
      <c r="G76" s="28"/>
      <c r="H76" s="28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</row>
    <row r="77" spans="1:32" x14ac:dyDescent="0.2">
      <c r="A77" s="94"/>
      <c r="B77" s="28"/>
      <c r="C77" s="28"/>
      <c r="D77" s="28"/>
      <c r="E77" s="28"/>
      <c r="F77" s="28"/>
      <c r="G77" s="28"/>
      <c r="H77" s="28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</row>
    <row r="78" spans="1:32" x14ac:dyDescent="0.2">
      <c r="A78" s="94"/>
      <c r="B78" s="28"/>
      <c r="C78" s="28"/>
      <c r="D78" s="28"/>
      <c r="E78" s="28"/>
      <c r="F78" s="28"/>
      <c r="G78" s="28"/>
      <c r="H78" s="2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</row>
    <row r="79" spans="1:32" x14ac:dyDescent="0.2">
      <c r="A79" s="94"/>
      <c r="B79" s="28"/>
      <c r="C79" s="28"/>
      <c r="D79" s="28"/>
      <c r="E79" s="28"/>
      <c r="F79" s="28"/>
      <c r="G79" s="28"/>
      <c r="H79" s="28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</row>
    <row r="80" spans="1:32" x14ac:dyDescent="0.2">
      <c r="A80" s="94"/>
      <c r="B80" s="28"/>
      <c r="C80" s="28"/>
      <c r="D80" s="28"/>
      <c r="E80" s="28"/>
      <c r="F80" s="28"/>
      <c r="G80" s="28"/>
      <c r="H80" s="28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</row>
    <row r="81" spans="1:32" x14ac:dyDescent="0.2">
      <c r="A81" s="94"/>
      <c r="B81" s="28"/>
      <c r="C81" s="28"/>
      <c r="D81" s="28"/>
      <c r="E81" s="28"/>
      <c r="F81" s="28"/>
      <c r="G81" s="28"/>
      <c r="H81" s="28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</row>
    <row r="82" spans="1:32" x14ac:dyDescent="0.2">
      <c r="A82" s="94"/>
      <c r="B82" s="28"/>
      <c r="C82" s="28"/>
      <c r="D82" s="28"/>
      <c r="E82" s="28"/>
      <c r="F82" s="28"/>
      <c r="G82" s="28"/>
      <c r="H82" s="28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</row>
    <row r="83" spans="1:32" x14ac:dyDescent="0.2">
      <c r="A83" s="94"/>
      <c r="B83" s="28"/>
      <c r="C83" s="28"/>
      <c r="D83" s="28"/>
      <c r="E83" s="28"/>
      <c r="F83" s="28"/>
      <c r="G83" s="28"/>
      <c r="H83" s="28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</row>
    <row r="84" spans="1:32" x14ac:dyDescent="0.2">
      <c r="A84" s="94"/>
      <c r="B84" s="28"/>
      <c r="C84" s="28"/>
      <c r="D84" s="28"/>
      <c r="E84" s="28"/>
      <c r="F84" s="28"/>
      <c r="G84" s="28"/>
      <c r="H84" s="28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</row>
    <row r="85" spans="1:32" x14ac:dyDescent="0.2">
      <c r="A85" s="94"/>
      <c r="B85" s="28"/>
      <c r="C85" s="28"/>
      <c r="D85" s="28"/>
      <c r="E85" s="28"/>
      <c r="F85" s="28"/>
      <c r="G85" s="28"/>
      <c r="H85" s="28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</row>
    <row r="86" spans="1:32" x14ac:dyDescent="0.2">
      <c r="A86" s="94"/>
      <c r="B86" s="28"/>
      <c r="C86" s="28"/>
      <c r="D86" s="28"/>
      <c r="E86" s="28"/>
      <c r="F86" s="28"/>
      <c r="G86" s="28"/>
      <c r="H86" s="28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</row>
    <row r="87" spans="1:32" x14ac:dyDescent="0.2">
      <c r="A87" s="94"/>
      <c r="B87" s="28"/>
      <c r="C87" s="28"/>
      <c r="D87" s="28"/>
      <c r="E87" s="28"/>
      <c r="F87" s="28"/>
      <c r="G87" s="28"/>
      <c r="H87" s="28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</row>
    <row r="88" spans="1:32" x14ac:dyDescent="0.2">
      <c r="A88" s="94"/>
      <c r="B88" s="28"/>
      <c r="C88" s="28"/>
      <c r="D88" s="28"/>
      <c r="E88" s="28"/>
      <c r="F88" s="28"/>
      <c r="G88" s="28"/>
      <c r="H88" s="2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</row>
  </sheetData>
  <mergeCells count="1">
    <mergeCell ref="A1:H1"/>
  </mergeCells>
  <phoneticPr fontId="0" type="noConversion"/>
  <pageMargins left="0.74803149606299213" right="0.74803149606299213" top="0.19685039370078741" bottom="0.1968503937007874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S58"/>
  <sheetViews>
    <sheetView showZeros="0" topLeftCell="C1" zoomScaleNormal="100" workbookViewId="0">
      <pane ySplit="3" topLeftCell="A22" activePane="bottomLeft" state="frozen"/>
      <selection pane="bottomLeft" activeCell="H40" sqref="H40"/>
    </sheetView>
  </sheetViews>
  <sheetFormatPr defaultRowHeight="12.75" x14ac:dyDescent="0.2"/>
  <cols>
    <col min="1" max="1" width="5.85546875" style="28" customWidth="1"/>
    <col min="2" max="2" width="6.5703125" style="28" customWidth="1"/>
    <col min="3" max="3" width="42.140625" style="7" customWidth="1"/>
    <col min="4" max="4" width="5.42578125" style="1" customWidth="1"/>
    <col min="5" max="5" width="7" style="2" customWidth="1"/>
    <col min="6" max="25" width="3.28515625" style="1" customWidth="1"/>
    <col min="26" max="35" width="2.5703125" style="1" hidden="1" customWidth="1"/>
    <col min="36" max="36" width="5.7109375" style="1" customWidth="1"/>
    <col min="37" max="37" width="5.5703125" style="2" customWidth="1"/>
    <col min="38" max="38" width="5.7109375" style="2" customWidth="1"/>
    <col min="39" max="39" width="4" style="3" customWidth="1"/>
    <col min="40" max="40" width="3.85546875" style="3" customWidth="1"/>
    <col min="41" max="41" width="6.42578125" style="4" customWidth="1"/>
    <col min="42" max="42" width="11.5703125" style="5" customWidth="1"/>
    <col min="43" max="43" width="7.42578125" style="5" customWidth="1"/>
    <col min="44" max="44" width="7.42578125" style="6" customWidth="1"/>
    <col min="45" max="45" width="7.42578125" style="5" customWidth="1"/>
    <col min="46" max="46" width="7.42578125" customWidth="1"/>
    <col min="47" max="47" width="6.5703125" customWidth="1"/>
    <col min="48" max="54" width="2.7109375" customWidth="1"/>
    <col min="55" max="81" width="2.42578125" customWidth="1"/>
  </cols>
  <sheetData>
    <row r="1" spans="1:45" ht="24" customHeight="1" thickBot="1" x14ac:dyDescent="0.4">
      <c r="A1" s="92" t="s">
        <v>85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3"/>
      <c r="AQ1" s="19"/>
    </row>
    <row r="2" spans="1:45" x14ac:dyDescent="0.2">
      <c r="A2" s="37" t="s">
        <v>16</v>
      </c>
      <c r="B2" s="35" t="s">
        <v>17</v>
      </c>
      <c r="C2" s="39"/>
      <c r="D2" s="8"/>
      <c r="E2" s="9" t="s">
        <v>2</v>
      </c>
      <c r="F2" s="84" t="s">
        <v>9</v>
      </c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6"/>
      <c r="AJ2" s="8" t="s">
        <v>7</v>
      </c>
      <c r="AK2" s="10" t="s">
        <v>1</v>
      </c>
      <c r="AL2" s="10" t="s">
        <v>4</v>
      </c>
      <c r="AM2" s="11" t="s">
        <v>11</v>
      </c>
      <c r="AN2" s="11" t="s">
        <v>13</v>
      </c>
      <c r="AO2" s="12" t="s">
        <v>6</v>
      </c>
    </row>
    <row r="3" spans="1:45" ht="13.5" thickBot="1" x14ac:dyDescent="0.25">
      <c r="A3" s="38" t="s">
        <v>15</v>
      </c>
      <c r="B3" s="36" t="s">
        <v>0</v>
      </c>
      <c r="C3" s="29" t="s">
        <v>19</v>
      </c>
      <c r="D3" s="21" t="s">
        <v>0</v>
      </c>
      <c r="E3" s="13" t="s">
        <v>3</v>
      </c>
      <c r="F3" s="14">
        <v>1</v>
      </c>
      <c r="G3" s="15">
        <v>2</v>
      </c>
      <c r="H3" s="15">
        <v>3</v>
      </c>
      <c r="I3" s="15">
        <v>4</v>
      </c>
      <c r="J3" s="15">
        <v>5</v>
      </c>
      <c r="K3" s="15">
        <v>6</v>
      </c>
      <c r="L3" s="15">
        <v>7</v>
      </c>
      <c r="M3" s="15">
        <v>8</v>
      </c>
      <c r="N3" s="15">
        <v>9</v>
      </c>
      <c r="O3" s="15">
        <v>10</v>
      </c>
      <c r="P3" s="15">
        <v>11</v>
      </c>
      <c r="Q3" s="15">
        <v>12</v>
      </c>
      <c r="R3" s="15">
        <v>13</v>
      </c>
      <c r="S3" s="15">
        <v>14</v>
      </c>
      <c r="T3" s="15">
        <v>15</v>
      </c>
      <c r="U3" s="15">
        <v>16</v>
      </c>
      <c r="V3" s="15">
        <v>17</v>
      </c>
      <c r="W3" s="15">
        <v>18</v>
      </c>
      <c r="X3" s="15">
        <v>19</v>
      </c>
      <c r="Y3" s="15">
        <v>20</v>
      </c>
      <c r="Z3" s="22">
        <v>21</v>
      </c>
      <c r="AA3" s="22">
        <v>22</v>
      </c>
      <c r="AB3" s="22">
        <v>23</v>
      </c>
      <c r="AC3" s="22">
        <v>24</v>
      </c>
      <c r="AD3" s="22">
        <v>25</v>
      </c>
      <c r="AE3" s="22">
        <v>26</v>
      </c>
      <c r="AF3" s="22">
        <v>27</v>
      </c>
      <c r="AG3" s="22">
        <v>28</v>
      </c>
      <c r="AH3" s="22">
        <v>29</v>
      </c>
      <c r="AI3" s="23">
        <v>30</v>
      </c>
      <c r="AJ3" s="21" t="s">
        <v>8</v>
      </c>
      <c r="AK3" s="16" t="s">
        <v>4</v>
      </c>
      <c r="AL3" s="16" t="s">
        <v>10</v>
      </c>
      <c r="AM3" s="27" t="s">
        <v>12</v>
      </c>
      <c r="AN3" s="27" t="s">
        <v>14</v>
      </c>
      <c r="AO3" s="66" t="s">
        <v>5</v>
      </c>
    </row>
    <row r="4" spans="1:45" x14ac:dyDescent="0.2">
      <c r="A4" s="34">
        <v>1</v>
      </c>
      <c r="B4" s="40">
        <v>1</v>
      </c>
      <c r="C4" s="80" t="s">
        <v>94</v>
      </c>
      <c r="D4" s="42" t="s">
        <v>37</v>
      </c>
      <c r="E4" s="77">
        <v>0.75694444444444453</v>
      </c>
      <c r="F4" s="60">
        <v>1</v>
      </c>
      <c r="G4" s="61">
        <v>1</v>
      </c>
      <c r="H4" s="60">
        <v>1</v>
      </c>
      <c r="I4" s="61">
        <v>1</v>
      </c>
      <c r="J4" s="60">
        <v>1</v>
      </c>
      <c r="K4" s="61">
        <v>1</v>
      </c>
      <c r="L4" s="60">
        <v>1</v>
      </c>
      <c r="M4" s="61">
        <v>1</v>
      </c>
      <c r="N4" s="60">
        <v>1</v>
      </c>
      <c r="O4" s="61">
        <v>1</v>
      </c>
      <c r="P4" s="60">
        <v>1</v>
      </c>
      <c r="Q4" s="61">
        <v>1</v>
      </c>
      <c r="R4" s="60">
        <v>1</v>
      </c>
      <c r="S4" s="61">
        <v>1</v>
      </c>
      <c r="T4" s="60">
        <v>1</v>
      </c>
      <c r="U4" s="61">
        <v>1</v>
      </c>
      <c r="V4" s="60">
        <v>1</v>
      </c>
      <c r="W4" s="61">
        <v>1</v>
      </c>
      <c r="X4" s="60">
        <v>1</v>
      </c>
      <c r="Y4" s="61">
        <v>1</v>
      </c>
      <c r="Z4" s="62"/>
      <c r="AA4" s="63"/>
      <c r="AB4" s="62"/>
      <c r="AC4" s="63"/>
      <c r="AD4" s="62"/>
      <c r="AE4" s="63"/>
      <c r="AF4" s="62"/>
      <c r="AG4" s="63"/>
      <c r="AH4" s="62"/>
      <c r="AI4" s="64"/>
      <c r="AJ4" s="67">
        <f t="shared" ref="AJ4:AJ43" si="0">COUNT(F4:Y4)*10</f>
        <v>200</v>
      </c>
      <c r="AK4" s="68">
        <v>0.8256944444444444</v>
      </c>
      <c r="AL4" s="69">
        <f t="shared" ref="AL4:AL43" si="1">AK4-E4</f>
        <v>6.8749999999999867E-2</v>
      </c>
      <c r="AM4" s="48">
        <f t="shared" ref="AM4:AM18" si="2">IF(AL4&lt;AQ4,0,MINUTE(AL4-AQ4))</f>
        <v>0</v>
      </c>
      <c r="AN4" s="65">
        <f t="shared" ref="AN4:AN18" si="3">IF(AM4&gt;15,AJ4,VLOOKUP(AM4,Penalty,2,FALSE))</f>
        <v>0</v>
      </c>
      <c r="AO4" s="70">
        <f t="shared" ref="AO4:AO18" si="4">AJ4-AN4</f>
        <v>200</v>
      </c>
      <c r="AP4" s="5" t="s">
        <v>112</v>
      </c>
      <c r="AQ4" s="19">
        <v>8.3333333333333329E-2</v>
      </c>
      <c r="AR4" s="6">
        <v>0</v>
      </c>
      <c r="AS4" s="5">
        <v>0</v>
      </c>
    </row>
    <row r="5" spans="1:45" x14ac:dyDescent="0.2">
      <c r="A5" s="30">
        <v>2</v>
      </c>
      <c r="B5" s="31">
        <v>2</v>
      </c>
      <c r="C5" s="41" t="s">
        <v>41</v>
      </c>
      <c r="D5" s="43" t="s">
        <v>37</v>
      </c>
      <c r="E5" s="78">
        <v>0.72777777777777775</v>
      </c>
      <c r="F5" s="56">
        <v>1</v>
      </c>
      <c r="G5" s="57">
        <v>1</v>
      </c>
      <c r="H5" s="57">
        <v>1</v>
      </c>
      <c r="I5" s="57">
        <v>1</v>
      </c>
      <c r="J5" s="57">
        <v>1</v>
      </c>
      <c r="K5" s="57">
        <v>1</v>
      </c>
      <c r="L5" s="57">
        <v>1</v>
      </c>
      <c r="M5" s="57">
        <v>1</v>
      </c>
      <c r="N5" s="57">
        <v>1</v>
      </c>
      <c r="O5" s="57">
        <v>1</v>
      </c>
      <c r="P5" s="57">
        <v>1</v>
      </c>
      <c r="Q5" s="57">
        <v>1</v>
      </c>
      <c r="R5" s="57">
        <v>1</v>
      </c>
      <c r="S5" s="57">
        <v>1</v>
      </c>
      <c r="T5" s="57">
        <v>1</v>
      </c>
      <c r="U5" s="57">
        <v>1</v>
      </c>
      <c r="V5" s="57">
        <v>1</v>
      </c>
      <c r="W5" s="57">
        <v>1</v>
      </c>
      <c r="X5" s="57">
        <v>1</v>
      </c>
      <c r="Y5" s="57">
        <v>1</v>
      </c>
      <c r="Z5" s="58"/>
      <c r="AA5" s="58"/>
      <c r="AB5" s="58"/>
      <c r="AC5" s="58"/>
      <c r="AD5" s="58"/>
      <c r="AE5" s="58"/>
      <c r="AF5" s="58"/>
      <c r="AG5" s="58"/>
      <c r="AH5" s="58"/>
      <c r="AI5" s="59"/>
      <c r="AJ5" s="48">
        <f t="shared" si="0"/>
        <v>200</v>
      </c>
      <c r="AK5" s="49">
        <v>0.80625000000000002</v>
      </c>
      <c r="AL5" s="50">
        <f t="shared" si="1"/>
        <v>7.8472222222222276E-2</v>
      </c>
      <c r="AM5" s="48">
        <f t="shared" si="2"/>
        <v>0</v>
      </c>
      <c r="AN5" s="51">
        <f t="shared" si="3"/>
        <v>0</v>
      </c>
      <c r="AO5" s="52">
        <f t="shared" si="4"/>
        <v>200</v>
      </c>
      <c r="AP5" s="5" t="s">
        <v>112</v>
      </c>
      <c r="AQ5" s="19">
        <v>8.3333333333333329E-2</v>
      </c>
      <c r="AR5" s="6">
        <v>1</v>
      </c>
      <c r="AS5" s="5">
        <v>1</v>
      </c>
    </row>
    <row r="6" spans="1:45" x14ac:dyDescent="0.2">
      <c r="A6" s="34">
        <v>3</v>
      </c>
      <c r="B6" s="31">
        <v>3</v>
      </c>
      <c r="C6" s="41" t="s">
        <v>28</v>
      </c>
      <c r="D6" s="43" t="s">
        <v>37</v>
      </c>
      <c r="E6" s="78">
        <v>0.73958333333333337</v>
      </c>
      <c r="F6" s="56">
        <v>1</v>
      </c>
      <c r="G6" s="57">
        <v>1</v>
      </c>
      <c r="H6" s="57">
        <v>1</v>
      </c>
      <c r="I6" s="57">
        <v>1</v>
      </c>
      <c r="J6" s="57">
        <v>1</v>
      </c>
      <c r="K6" s="57">
        <v>1</v>
      </c>
      <c r="L6" s="57">
        <v>1</v>
      </c>
      <c r="M6" s="57">
        <v>1</v>
      </c>
      <c r="N6" s="57">
        <v>1</v>
      </c>
      <c r="O6" s="57">
        <v>1</v>
      </c>
      <c r="P6" s="57">
        <v>1</v>
      </c>
      <c r="Q6" s="57">
        <v>1</v>
      </c>
      <c r="R6" s="57">
        <v>1</v>
      </c>
      <c r="S6" s="57">
        <v>1</v>
      </c>
      <c r="T6" s="57">
        <v>1</v>
      </c>
      <c r="U6" s="57">
        <v>1</v>
      </c>
      <c r="V6" s="57">
        <v>1</v>
      </c>
      <c r="W6" s="57">
        <v>1</v>
      </c>
      <c r="X6" s="57">
        <v>1</v>
      </c>
      <c r="Y6" s="57">
        <v>1</v>
      </c>
      <c r="Z6" s="58"/>
      <c r="AA6" s="58"/>
      <c r="AB6" s="58"/>
      <c r="AC6" s="58"/>
      <c r="AD6" s="58"/>
      <c r="AE6" s="58"/>
      <c r="AF6" s="58"/>
      <c r="AG6" s="58"/>
      <c r="AH6" s="58"/>
      <c r="AI6" s="59"/>
      <c r="AJ6" s="48">
        <f t="shared" si="0"/>
        <v>200</v>
      </c>
      <c r="AK6" s="49">
        <v>0.81944444444444453</v>
      </c>
      <c r="AL6" s="50">
        <f t="shared" si="1"/>
        <v>7.986111111111116E-2</v>
      </c>
      <c r="AM6" s="48">
        <f t="shared" si="2"/>
        <v>0</v>
      </c>
      <c r="AN6" s="51">
        <f t="shared" si="3"/>
        <v>0</v>
      </c>
      <c r="AO6" s="52">
        <f t="shared" si="4"/>
        <v>200</v>
      </c>
      <c r="AP6" s="5" t="s">
        <v>112</v>
      </c>
      <c r="AQ6" s="19">
        <v>8.3333333333333329E-2</v>
      </c>
      <c r="AR6" s="6">
        <v>2</v>
      </c>
      <c r="AS6" s="5">
        <v>2</v>
      </c>
    </row>
    <row r="7" spans="1:45" x14ac:dyDescent="0.2">
      <c r="A7" s="30">
        <v>4</v>
      </c>
      <c r="B7" s="31">
        <v>4</v>
      </c>
      <c r="C7" s="41" t="s">
        <v>109</v>
      </c>
      <c r="D7" s="43" t="s">
        <v>37</v>
      </c>
      <c r="E7" s="78">
        <v>0.74652777777777779</v>
      </c>
      <c r="F7" s="56">
        <v>1</v>
      </c>
      <c r="G7" s="57">
        <v>1</v>
      </c>
      <c r="H7" s="57">
        <v>1</v>
      </c>
      <c r="I7" s="57">
        <v>1</v>
      </c>
      <c r="J7" s="57">
        <v>1</v>
      </c>
      <c r="K7" s="57">
        <v>1</v>
      </c>
      <c r="L7" s="57">
        <v>1</v>
      </c>
      <c r="M7" s="57">
        <v>1</v>
      </c>
      <c r="N7" s="57">
        <v>1</v>
      </c>
      <c r="O7" s="57">
        <v>1</v>
      </c>
      <c r="P7" s="57">
        <v>1</v>
      </c>
      <c r="Q7" s="57">
        <v>1</v>
      </c>
      <c r="R7" s="57">
        <v>1</v>
      </c>
      <c r="S7" s="57">
        <v>1</v>
      </c>
      <c r="T7" s="57">
        <v>1</v>
      </c>
      <c r="U7" s="57">
        <v>1</v>
      </c>
      <c r="V7" s="57">
        <v>1</v>
      </c>
      <c r="W7" s="57">
        <v>1</v>
      </c>
      <c r="X7" s="57">
        <v>1</v>
      </c>
      <c r="Y7" s="57">
        <v>1</v>
      </c>
      <c r="Z7" s="58"/>
      <c r="AA7" s="58"/>
      <c r="AB7" s="58"/>
      <c r="AC7" s="58"/>
      <c r="AD7" s="58"/>
      <c r="AE7" s="58"/>
      <c r="AF7" s="58"/>
      <c r="AG7" s="58"/>
      <c r="AH7" s="58"/>
      <c r="AI7" s="59"/>
      <c r="AJ7" s="48">
        <f t="shared" si="0"/>
        <v>200</v>
      </c>
      <c r="AK7" s="49">
        <v>0.82708333333333339</v>
      </c>
      <c r="AL7" s="50">
        <f t="shared" si="1"/>
        <v>8.0555555555555602E-2</v>
      </c>
      <c r="AM7" s="48">
        <f t="shared" si="2"/>
        <v>0</v>
      </c>
      <c r="AN7" s="51">
        <f t="shared" si="3"/>
        <v>0</v>
      </c>
      <c r="AO7" s="52">
        <f t="shared" si="4"/>
        <v>200</v>
      </c>
      <c r="AP7" s="5" t="s">
        <v>112</v>
      </c>
      <c r="AQ7" s="19">
        <v>8.3333333333333329E-2</v>
      </c>
      <c r="AR7" s="6">
        <v>3</v>
      </c>
      <c r="AS7" s="5">
        <v>3</v>
      </c>
    </row>
    <row r="8" spans="1:45" x14ac:dyDescent="0.2">
      <c r="A8" s="34">
        <v>5</v>
      </c>
      <c r="B8" s="31">
        <v>5</v>
      </c>
      <c r="C8" s="55" t="s">
        <v>22</v>
      </c>
      <c r="D8" s="43" t="s">
        <v>37</v>
      </c>
      <c r="E8" s="78">
        <v>0.73611111111111116</v>
      </c>
      <c r="F8" s="56">
        <v>1</v>
      </c>
      <c r="G8" s="57">
        <v>1</v>
      </c>
      <c r="H8" s="57">
        <v>1</v>
      </c>
      <c r="I8" s="57">
        <v>1</v>
      </c>
      <c r="J8" s="57">
        <v>1</v>
      </c>
      <c r="K8" s="57">
        <v>1</v>
      </c>
      <c r="L8" s="57">
        <v>1</v>
      </c>
      <c r="M8" s="57">
        <v>1</v>
      </c>
      <c r="N8" s="57">
        <v>1</v>
      </c>
      <c r="O8" s="57">
        <v>1</v>
      </c>
      <c r="P8" s="57">
        <v>1</v>
      </c>
      <c r="Q8" s="57">
        <v>1</v>
      </c>
      <c r="R8" s="57">
        <v>1</v>
      </c>
      <c r="S8" s="57">
        <v>1</v>
      </c>
      <c r="T8" s="57">
        <v>1</v>
      </c>
      <c r="U8" s="57">
        <v>1</v>
      </c>
      <c r="V8" s="57">
        <v>1</v>
      </c>
      <c r="W8" s="57">
        <v>1</v>
      </c>
      <c r="X8" s="57">
        <v>1</v>
      </c>
      <c r="Y8" s="57">
        <v>1</v>
      </c>
      <c r="Z8" s="58"/>
      <c r="AA8" s="58"/>
      <c r="AB8" s="58"/>
      <c r="AC8" s="58"/>
      <c r="AD8" s="58"/>
      <c r="AE8" s="58"/>
      <c r="AF8" s="58"/>
      <c r="AG8" s="58"/>
      <c r="AH8" s="58"/>
      <c r="AI8" s="59"/>
      <c r="AJ8" s="48">
        <f t="shared" si="0"/>
        <v>200</v>
      </c>
      <c r="AK8" s="49">
        <v>0.82013888888888886</v>
      </c>
      <c r="AL8" s="50">
        <f t="shared" si="1"/>
        <v>8.4027777777777701E-2</v>
      </c>
      <c r="AM8" s="48">
        <f t="shared" si="2"/>
        <v>1</v>
      </c>
      <c r="AN8" s="51">
        <f t="shared" si="3"/>
        <v>1</v>
      </c>
      <c r="AO8" s="52">
        <f t="shared" si="4"/>
        <v>199</v>
      </c>
      <c r="AP8" s="5" t="s">
        <v>112</v>
      </c>
      <c r="AQ8" s="19">
        <v>8.3333333333333329E-2</v>
      </c>
      <c r="AR8" s="6">
        <v>4</v>
      </c>
      <c r="AS8" s="5">
        <v>4</v>
      </c>
    </row>
    <row r="9" spans="1:45" x14ac:dyDescent="0.2">
      <c r="A9" s="30">
        <v>6</v>
      </c>
      <c r="B9" s="31">
        <v>1</v>
      </c>
      <c r="C9" s="41" t="s">
        <v>48</v>
      </c>
      <c r="D9" s="43" t="s">
        <v>36</v>
      </c>
      <c r="E9" s="78">
        <v>0.75486111111111109</v>
      </c>
      <c r="F9" s="56">
        <v>1</v>
      </c>
      <c r="G9" s="57">
        <v>1</v>
      </c>
      <c r="H9" s="57"/>
      <c r="I9" s="57">
        <v>1</v>
      </c>
      <c r="J9" s="57">
        <v>1</v>
      </c>
      <c r="K9" s="57">
        <v>1</v>
      </c>
      <c r="L9" s="57">
        <v>1</v>
      </c>
      <c r="M9" s="57">
        <v>1</v>
      </c>
      <c r="N9" s="57">
        <v>1</v>
      </c>
      <c r="O9" s="57">
        <v>1</v>
      </c>
      <c r="P9" s="57">
        <v>1</v>
      </c>
      <c r="Q9" s="57">
        <v>1</v>
      </c>
      <c r="R9" s="57">
        <v>1</v>
      </c>
      <c r="S9" s="57">
        <v>1</v>
      </c>
      <c r="T9" s="57">
        <v>1</v>
      </c>
      <c r="U9" s="57">
        <v>1</v>
      </c>
      <c r="V9" s="57">
        <v>1</v>
      </c>
      <c r="W9" s="57">
        <v>1</v>
      </c>
      <c r="X9" s="57"/>
      <c r="Y9" s="57">
        <v>1</v>
      </c>
      <c r="Z9" s="58"/>
      <c r="AA9" s="58"/>
      <c r="AB9" s="58"/>
      <c r="AC9" s="58"/>
      <c r="AD9" s="58"/>
      <c r="AE9" s="58"/>
      <c r="AF9" s="58"/>
      <c r="AG9" s="58"/>
      <c r="AH9" s="58"/>
      <c r="AI9" s="59"/>
      <c r="AJ9" s="48">
        <f t="shared" si="0"/>
        <v>180</v>
      </c>
      <c r="AK9" s="49">
        <v>0.8340277777777777</v>
      </c>
      <c r="AL9" s="50">
        <f t="shared" si="1"/>
        <v>7.9166666666666607E-2</v>
      </c>
      <c r="AM9" s="48">
        <f t="shared" si="2"/>
        <v>0</v>
      </c>
      <c r="AN9" s="51">
        <f t="shared" si="3"/>
        <v>0</v>
      </c>
      <c r="AO9" s="52">
        <f t="shared" si="4"/>
        <v>180</v>
      </c>
      <c r="AP9" s="5" t="s">
        <v>112</v>
      </c>
      <c r="AQ9" s="19">
        <v>8.3333333333333329E-2</v>
      </c>
      <c r="AR9" s="6">
        <v>5</v>
      </c>
      <c r="AS9" s="5">
        <v>5</v>
      </c>
    </row>
    <row r="10" spans="1:45" x14ac:dyDescent="0.2">
      <c r="A10" s="34">
        <v>7</v>
      </c>
      <c r="B10" s="31">
        <v>1</v>
      </c>
      <c r="C10" s="55" t="s">
        <v>86</v>
      </c>
      <c r="D10" s="43" t="s">
        <v>39</v>
      </c>
      <c r="E10" s="78">
        <v>0.76388888888888884</v>
      </c>
      <c r="F10" s="56">
        <v>1</v>
      </c>
      <c r="G10" s="57">
        <v>1</v>
      </c>
      <c r="H10" s="57">
        <v>1</v>
      </c>
      <c r="I10" s="57">
        <v>1</v>
      </c>
      <c r="J10" s="57"/>
      <c r="K10" s="57">
        <v>1</v>
      </c>
      <c r="L10" s="57">
        <v>1</v>
      </c>
      <c r="M10" s="57">
        <v>1</v>
      </c>
      <c r="N10" s="57">
        <v>1</v>
      </c>
      <c r="O10" s="57">
        <v>1</v>
      </c>
      <c r="P10" s="57">
        <v>1</v>
      </c>
      <c r="Q10" s="57">
        <v>1</v>
      </c>
      <c r="R10" s="57">
        <v>1</v>
      </c>
      <c r="S10" s="57">
        <v>1</v>
      </c>
      <c r="T10" s="57">
        <v>1</v>
      </c>
      <c r="U10" s="57">
        <v>1</v>
      </c>
      <c r="V10" s="57"/>
      <c r="W10" s="57">
        <v>1</v>
      </c>
      <c r="X10" s="57">
        <v>1</v>
      </c>
      <c r="Y10" s="57">
        <v>1</v>
      </c>
      <c r="Z10" s="58"/>
      <c r="AA10" s="58"/>
      <c r="AB10" s="58"/>
      <c r="AC10" s="58"/>
      <c r="AD10" s="58"/>
      <c r="AE10" s="58"/>
      <c r="AF10" s="58"/>
      <c r="AG10" s="58"/>
      <c r="AH10" s="58"/>
      <c r="AI10" s="59"/>
      <c r="AJ10" s="48">
        <f t="shared" si="0"/>
        <v>180</v>
      </c>
      <c r="AK10" s="49">
        <v>0.84513888888888899</v>
      </c>
      <c r="AL10" s="50">
        <f t="shared" si="1"/>
        <v>8.1250000000000155E-2</v>
      </c>
      <c r="AM10" s="48">
        <f t="shared" si="2"/>
        <v>0</v>
      </c>
      <c r="AN10" s="51">
        <f t="shared" si="3"/>
        <v>0</v>
      </c>
      <c r="AO10" s="52">
        <f t="shared" si="4"/>
        <v>180</v>
      </c>
      <c r="AP10" s="5" t="s">
        <v>112</v>
      </c>
      <c r="AQ10" s="19">
        <v>8.3333333333333329E-2</v>
      </c>
      <c r="AR10" s="6">
        <v>6</v>
      </c>
      <c r="AS10" s="5">
        <v>7</v>
      </c>
    </row>
    <row r="11" spans="1:45" x14ac:dyDescent="0.2">
      <c r="A11" s="30">
        <v>8</v>
      </c>
      <c r="B11" s="31">
        <v>2</v>
      </c>
      <c r="C11" s="41" t="s">
        <v>97</v>
      </c>
      <c r="D11" s="43" t="s">
        <v>39</v>
      </c>
      <c r="E11" s="78">
        <v>0.74583333333333324</v>
      </c>
      <c r="F11" s="56">
        <v>1</v>
      </c>
      <c r="G11" s="57">
        <v>1</v>
      </c>
      <c r="H11" s="57">
        <v>1</v>
      </c>
      <c r="I11" s="57"/>
      <c r="J11" s="57"/>
      <c r="K11" s="57">
        <v>1</v>
      </c>
      <c r="L11" s="57">
        <v>1</v>
      </c>
      <c r="M11" s="57">
        <v>1</v>
      </c>
      <c r="N11" s="57">
        <v>1</v>
      </c>
      <c r="O11" s="57">
        <v>1</v>
      </c>
      <c r="P11" s="57">
        <v>1</v>
      </c>
      <c r="Q11" s="57">
        <v>1</v>
      </c>
      <c r="R11" s="57">
        <v>1</v>
      </c>
      <c r="S11" s="57">
        <v>1</v>
      </c>
      <c r="T11" s="57">
        <v>1</v>
      </c>
      <c r="U11" s="57">
        <v>1</v>
      </c>
      <c r="V11" s="57">
        <v>1</v>
      </c>
      <c r="W11" s="57">
        <v>1</v>
      </c>
      <c r="X11" s="57">
        <v>1</v>
      </c>
      <c r="Y11" s="57">
        <v>1</v>
      </c>
      <c r="Z11" s="58"/>
      <c r="AA11" s="58"/>
      <c r="AB11" s="58"/>
      <c r="AC11" s="58"/>
      <c r="AD11" s="58"/>
      <c r="AE11" s="58"/>
      <c r="AF11" s="58"/>
      <c r="AG11" s="58"/>
      <c r="AH11" s="58"/>
      <c r="AI11" s="59"/>
      <c r="AJ11" s="48">
        <f t="shared" si="0"/>
        <v>180</v>
      </c>
      <c r="AK11" s="49">
        <v>0.8305555555555556</v>
      </c>
      <c r="AL11" s="50">
        <f t="shared" si="1"/>
        <v>8.4722222222222365E-2</v>
      </c>
      <c r="AM11" s="48">
        <f t="shared" si="2"/>
        <v>2</v>
      </c>
      <c r="AN11" s="51">
        <f t="shared" si="3"/>
        <v>2</v>
      </c>
      <c r="AO11" s="52">
        <f t="shared" si="4"/>
        <v>178</v>
      </c>
      <c r="AP11" s="5" t="s">
        <v>112</v>
      </c>
      <c r="AQ11" s="19">
        <v>8.3333333333333329E-2</v>
      </c>
      <c r="AR11" s="6">
        <v>7</v>
      </c>
      <c r="AS11" s="5">
        <v>9</v>
      </c>
    </row>
    <row r="12" spans="1:45" x14ac:dyDescent="0.2">
      <c r="A12" s="34">
        <v>9</v>
      </c>
      <c r="B12" s="31">
        <v>6</v>
      </c>
      <c r="C12" s="55" t="s">
        <v>30</v>
      </c>
      <c r="D12" s="43" t="s">
        <v>37</v>
      </c>
      <c r="E12" s="78">
        <v>0.74305555555555547</v>
      </c>
      <c r="F12" s="56">
        <v>1</v>
      </c>
      <c r="G12" s="57">
        <v>1</v>
      </c>
      <c r="H12" s="57">
        <v>1</v>
      </c>
      <c r="I12" s="57"/>
      <c r="J12" s="57">
        <v>1</v>
      </c>
      <c r="K12" s="57">
        <v>1</v>
      </c>
      <c r="L12" s="57">
        <v>1</v>
      </c>
      <c r="M12" s="57">
        <v>1</v>
      </c>
      <c r="N12" s="57">
        <v>1</v>
      </c>
      <c r="O12" s="57">
        <v>1</v>
      </c>
      <c r="P12" s="57">
        <v>1</v>
      </c>
      <c r="Q12" s="57">
        <v>1</v>
      </c>
      <c r="R12" s="57">
        <v>1</v>
      </c>
      <c r="S12" s="57">
        <v>1</v>
      </c>
      <c r="T12" s="57">
        <v>1</v>
      </c>
      <c r="U12" s="57">
        <v>1</v>
      </c>
      <c r="V12" s="57"/>
      <c r="W12" s="57">
        <v>1</v>
      </c>
      <c r="X12" s="57">
        <v>1</v>
      </c>
      <c r="Y12" s="57">
        <v>1</v>
      </c>
      <c r="Z12" s="58"/>
      <c r="AA12" s="58"/>
      <c r="AB12" s="58"/>
      <c r="AC12" s="58"/>
      <c r="AD12" s="58"/>
      <c r="AE12" s="58"/>
      <c r="AF12" s="58"/>
      <c r="AG12" s="58"/>
      <c r="AH12" s="58"/>
      <c r="AI12" s="59"/>
      <c r="AJ12" s="48">
        <f t="shared" si="0"/>
        <v>180</v>
      </c>
      <c r="AK12" s="49">
        <v>0.8305555555555556</v>
      </c>
      <c r="AL12" s="50">
        <f t="shared" si="1"/>
        <v>8.7500000000000133E-2</v>
      </c>
      <c r="AM12" s="48">
        <f t="shared" si="2"/>
        <v>6</v>
      </c>
      <c r="AN12" s="51">
        <f t="shared" si="3"/>
        <v>7</v>
      </c>
      <c r="AO12" s="52">
        <f t="shared" si="4"/>
        <v>173</v>
      </c>
      <c r="AP12" s="5" t="s">
        <v>112</v>
      </c>
      <c r="AQ12" s="19">
        <v>8.3333333333333329E-2</v>
      </c>
      <c r="AR12" s="6">
        <v>8</v>
      </c>
      <c r="AS12" s="5">
        <v>11</v>
      </c>
    </row>
    <row r="13" spans="1:45" x14ac:dyDescent="0.2">
      <c r="A13" s="30">
        <v>10</v>
      </c>
      <c r="B13" s="31">
        <v>7</v>
      </c>
      <c r="C13" s="55" t="s">
        <v>69</v>
      </c>
      <c r="D13" s="43" t="s">
        <v>37</v>
      </c>
      <c r="E13" s="78">
        <v>0.75902777777777775</v>
      </c>
      <c r="F13" s="56">
        <v>1</v>
      </c>
      <c r="G13" s="57">
        <v>1</v>
      </c>
      <c r="H13" s="57">
        <v>1</v>
      </c>
      <c r="I13" s="57">
        <v>1</v>
      </c>
      <c r="J13" s="57">
        <v>1</v>
      </c>
      <c r="K13" s="57">
        <v>1</v>
      </c>
      <c r="L13" s="57">
        <v>1</v>
      </c>
      <c r="M13" s="57">
        <v>1</v>
      </c>
      <c r="N13" s="57">
        <v>1</v>
      </c>
      <c r="O13" s="57">
        <v>1</v>
      </c>
      <c r="P13" s="57">
        <v>1</v>
      </c>
      <c r="Q13" s="57">
        <v>1</v>
      </c>
      <c r="R13" s="57">
        <v>1</v>
      </c>
      <c r="S13" s="57"/>
      <c r="T13" s="57"/>
      <c r="U13" s="57"/>
      <c r="V13" s="57">
        <v>1</v>
      </c>
      <c r="W13" s="57">
        <v>1</v>
      </c>
      <c r="X13" s="57">
        <v>1</v>
      </c>
      <c r="Y13" s="57">
        <v>1</v>
      </c>
      <c r="Z13" s="58"/>
      <c r="AA13" s="58"/>
      <c r="AB13" s="58"/>
      <c r="AC13" s="58"/>
      <c r="AD13" s="58"/>
      <c r="AE13" s="58"/>
      <c r="AF13" s="58"/>
      <c r="AG13" s="58"/>
      <c r="AH13" s="58"/>
      <c r="AI13" s="59"/>
      <c r="AJ13" s="48">
        <f t="shared" si="0"/>
        <v>170</v>
      </c>
      <c r="AK13" s="49">
        <v>0.8340277777777777</v>
      </c>
      <c r="AL13" s="50">
        <f t="shared" si="1"/>
        <v>7.4999999999999956E-2</v>
      </c>
      <c r="AM13" s="48">
        <f t="shared" si="2"/>
        <v>0</v>
      </c>
      <c r="AN13" s="51">
        <f t="shared" si="3"/>
        <v>0</v>
      </c>
      <c r="AO13" s="52">
        <f t="shared" si="4"/>
        <v>170</v>
      </c>
      <c r="AP13" s="5" t="s">
        <v>112</v>
      </c>
      <c r="AQ13" s="19">
        <v>8.3333333333333329E-2</v>
      </c>
      <c r="AR13" s="6">
        <v>9</v>
      </c>
      <c r="AS13" s="5">
        <v>13</v>
      </c>
    </row>
    <row r="14" spans="1:45" x14ac:dyDescent="0.2">
      <c r="A14" s="34">
        <v>11</v>
      </c>
      <c r="B14" s="31">
        <v>8</v>
      </c>
      <c r="C14" s="41" t="s">
        <v>99</v>
      </c>
      <c r="D14" s="43" t="s">
        <v>37</v>
      </c>
      <c r="E14" s="76">
        <v>0.73402777777777783</v>
      </c>
      <c r="F14" s="44">
        <v>1</v>
      </c>
      <c r="G14" s="45">
        <v>1</v>
      </c>
      <c r="H14" s="45">
        <v>1</v>
      </c>
      <c r="I14" s="45">
        <v>1</v>
      </c>
      <c r="J14" s="45"/>
      <c r="K14" s="45">
        <v>1</v>
      </c>
      <c r="L14" s="45">
        <v>1</v>
      </c>
      <c r="M14" s="45">
        <v>1</v>
      </c>
      <c r="N14" s="45">
        <v>1</v>
      </c>
      <c r="O14" s="45">
        <v>1</v>
      </c>
      <c r="P14" s="45">
        <v>1</v>
      </c>
      <c r="Q14" s="45">
        <v>1</v>
      </c>
      <c r="R14" s="45">
        <v>1</v>
      </c>
      <c r="S14" s="45">
        <v>1</v>
      </c>
      <c r="T14" s="45"/>
      <c r="U14" s="45"/>
      <c r="V14" s="45">
        <v>1</v>
      </c>
      <c r="W14" s="45">
        <v>1</v>
      </c>
      <c r="X14" s="45">
        <v>1</v>
      </c>
      <c r="Y14" s="45">
        <v>1</v>
      </c>
      <c r="Z14" s="46"/>
      <c r="AA14" s="46"/>
      <c r="AB14" s="46"/>
      <c r="AC14" s="46"/>
      <c r="AD14" s="46"/>
      <c r="AE14" s="46"/>
      <c r="AF14" s="46"/>
      <c r="AG14" s="46"/>
      <c r="AH14" s="46"/>
      <c r="AI14" s="47"/>
      <c r="AJ14" s="48">
        <f t="shared" si="0"/>
        <v>170</v>
      </c>
      <c r="AK14" s="49">
        <v>0.80972222222222223</v>
      </c>
      <c r="AL14" s="50">
        <f t="shared" si="1"/>
        <v>7.5694444444444398E-2</v>
      </c>
      <c r="AM14" s="48">
        <f t="shared" si="2"/>
        <v>0</v>
      </c>
      <c r="AN14" s="51">
        <f t="shared" si="3"/>
        <v>0</v>
      </c>
      <c r="AO14" s="52">
        <f t="shared" si="4"/>
        <v>170</v>
      </c>
      <c r="AP14" s="5" t="s">
        <v>112</v>
      </c>
      <c r="AQ14" s="19">
        <v>8.3333333333333329E-2</v>
      </c>
      <c r="AR14" s="6">
        <v>10</v>
      </c>
      <c r="AS14" s="5">
        <v>15</v>
      </c>
    </row>
    <row r="15" spans="1:45" x14ac:dyDescent="0.2">
      <c r="A15" s="30">
        <v>12</v>
      </c>
      <c r="B15" s="31">
        <v>2</v>
      </c>
      <c r="C15" s="41" t="s">
        <v>88</v>
      </c>
      <c r="D15" s="43" t="s">
        <v>36</v>
      </c>
      <c r="E15" s="76">
        <v>0.7583333333333333</v>
      </c>
      <c r="F15" s="44">
        <v>1</v>
      </c>
      <c r="G15" s="45">
        <v>1</v>
      </c>
      <c r="H15" s="45">
        <v>1</v>
      </c>
      <c r="I15" s="45"/>
      <c r="J15" s="45"/>
      <c r="K15" s="45">
        <v>1</v>
      </c>
      <c r="L15" s="45">
        <v>1</v>
      </c>
      <c r="M15" s="45">
        <v>1</v>
      </c>
      <c r="N15" s="45">
        <v>1</v>
      </c>
      <c r="O15" s="45">
        <v>1</v>
      </c>
      <c r="P15" s="45">
        <v>1</v>
      </c>
      <c r="Q15" s="45">
        <v>1</v>
      </c>
      <c r="R15" s="45">
        <v>1</v>
      </c>
      <c r="S15" s="45">
        <v>1</v>
      </c>
      <c r="T15" s="45">
        <v>1</v>
      </c>
      <c r="U15" s="45">
        <v>1</v>
      </c>
      <c r="V15" s="45"/>
      <c r="W15" s="45">
        <v>1</v>
      </c>
      <c r="X15" s="45">
        <v>1</v>
      </c>
      <c r="Y15" s="45">
        <v>1</v>
      </c>
      <c r="Z15" s="46"/>
      <c r="AA15" s="46"/>
      <c r="AB15" s="46"/>
      <c r="AC15" s="46"/>
      <c r="AD15" s="46"/>
      <c r="AE15" s="46"/>
      <c r="AF15" s="46"/>
      <c r="AG15" s="46"/>
      <c r="AH15" s="46"/>
      <c r="AI15" s="47"/>
      <c r="AJ15" s="48">
        <f t="shared" si="0"/>
        <v>170</v>
      </c>
      <c r="AK15" s="49">
        <v>0.84097222222222223</v>
      </c>
      <c r="AL15" s="50">
        <f t="shared" si="1"/>
        <v>8.2638888888888928E-2</v>
      </c>
      <c r="AM15" s="48">
        <f t="shared" si="2"/>
        <v>0</v>
      </c>
      <c r="AN15" s="51">
        <f t="shared" si="3"/>
        <v>0</v>
      </c>
      <c r="AO15" s="52">
        <f t="shared" si="4"/>
        <v>170</v>
      </c>
      <c r="AP15" s="5" t="s">
        <v>112</v>
      </c>
      <c r="AQ15" s="19">
        <v>8.3333333333333329E-2</v>
      </c>
      <c r="AR15" s="6">
        <v>11</v>
      </c>
      <c r="AS15" s="5">
        <v>20</v>
      </c>
    </row>
    <row r="16" spans="1:45" x14ac:dyDescent="0.2">
      <c r="A16" s="34">
        <v>13</v>
      </c>
      <c r="B16" s="31">
        <v>9</v>
      </c>
      <c r="C16" s="41" t="s">
        <v>26</v>
      </c>
      <c r="D16" s="43" t="s">
        <v>37</v>
      </c>
      <c r="E16" s="76">
        <v>0.76874999999999993</v>
      </c>
      <c r="F16" s="44">
        <v>1</v>
      </c>
      <c r="G16" s="45">
        <v>1</v>
      </c>
      <c r="H16" s="45">
        <v>1</v>
      </c>
      <c r="I16" s="45">
        <v>1</v>
      </c>
      <c r="J16" s="45">
        <v>1</v>
      </c>
      <c r="K16" s="45">
        <v>1</v>
      </c>
      <c r="L16" s="45">
        <v>1</v>
      </c>
      <c r="M16" s="45">
        <v>1</v>
      </c>
      <c r="N16" s="45">
        <v>1</v>
      </c>
      <c r="O16" s="45">
        <v>1</v>
      </c>
      <c r="P16" s="45">
        <v>1</v>
      </c>
      <c r="Q16" s="45">
        <v>1</v>
      </c>
      <c r="R16" s="45">
        <v>1</v>
      </c>
      <c r="S16" s="45"/>
      <c r="T16" s="45"/>
      <c r="U16" s="45"/>
      <c r="V16" s="45">
        <v>1</v>
      </c>
      <c r="W16" s="45">
        <v>1</v>
      </c>
      <c r="X16" s="45">
        <v>1</v>
      </c>
      <c r="Y16" s="45">
        <v>1</v>
      </c>
      <c r="Z16" s="46"/>
      <c r="AA16" s="46"/>
      <c r="AB16" s="46"/>
      <c r="AC16" s="46"/>
      <c r="AD16" s="46"/>
      <c r="AE16" s="46"/>
      <c r="AF16" s="46"/>
      <c r="AG16" s="46"/>
      <c r="AH16" s="46"/>
      <c r="AI16" s="47"/>
      <c r="AJ16" s="48">
        <f t="shared" si="0"/>
        <v>170</v>
      </c>
      <c r="AK16" s="49">
        <v>0.85416666666666663</v>
      </c>
      <c r="AL16" s="50">
        <f t="shared" si="1"/>
        <v>8.5416666666666696E-2</v>
      </c>
      <c r="AM16" s="48">
        <f t="shared" si="2"/>
        <v>3</v>
      </c>
      <c r="AN16" s="51">
        <f t="shared" si="3"/>
        <v>3</v>
      </c>
      <c r="AO16" s="52">
        <f t="shared" si="4"/>
        <v>167</v>
      </c>
      <c r="AP16" s="5" t="s">
        <v>112</v>
      </c>
      <c r="AQ16" s="19">
        <v>8.3333333333333329E-2</v>
      </c>
      <c r="AR16" s="6">
        <v>12</v>
      </c>
      <c r="AS16" s="5">
        <v>25</v>
      </c>
    </row>
    <row r="17" spans="1:45" x14ac:dyDescent="0.2">
      <c r="A17" s="30">
        <v>14</v>
      </c>
      <c r="B17" s="31">
        <v>10</v>
      </c>
      <c r="C17" s="41" t="s">
        <v>45</v>
      </c>
      <c r="D17" s="43" t="s">
        <v>37</v>
      </c>
      <c r="E17" s="76">
        <v>0.73541666666666661</v>
      </c>
      <c r="F17" s="44">
        <v>1</v>
      </c>
      <c r="G17" s="45">
        <v>1</v>
      </c>
      <c r="H17" s="45"/>
      <c r="I17" s="45">
        <v>1</v>
      </c>
      <c r="J17" s="45">
        <v>1</v>
      </c>
      <c r="K17" s="45">
        <v>1</v>
      </c>
      <c r="L17" s="45">
        <v>1</v>
      </c>
      <c r="M17" s="45">
        <v>1</v>
      </c>
      <c r="N17" s="45">
        <v>1</v>
      </c>
      <c r="O17" s="45">
        <v>1</v>
      </c>
      <c r="P17" s="45">
        <v>1</v>
      </c>
      <c r="Q17" s="45">
        <v>1</v>
      </c>
      <c r="R17" s="45">
        <v>1</v>
      </c>
      <c r="S17" s="45">
        <v>1</v>
      </c>
      <c r="T17" s="45"/>
      <c r="U17" s="45"/>
      <c r="V17" s="45">
        <v>1</v>
      </c>
      <c r="W17" s="45">
        <v>1</v>
      </c>
      <c r="X17" s="45"/>
      <c r="Y17" s="45">
        <v>1</v>
      </c>
      <c r="Z17" s="46"/>
      <c r="AA17" s="46"/>
      <c r="AB17" s="46"/>
      <c r="AC17" s="46"/>
      <c r="AD17" s="46"/>
      <c r="AE17" s="46"/>
      <c r="AF17" s="46"/>
      <c r="AG17" s="46"/>
      <c r="AH17" s="46"/>
      <c r="AI17" s="47"/>
      <c r="AJ17" s="48">
        <f t="shared" si="0"/>
        <v>160</v>
      </c>
      <c r="AK17" s="49">
        <v>0.81041666666666667</v>
      </c>
      <c r="AL17" s="50">
        <f t="shared" si="1"/>
        <v>7.5000000000000067E-2</v>
      </c>
      <c r="AM17" s="48">
        <f t="shared" si="2"/>
        <v>0</v>
      </c>
      <c r="AN17" s="51">
        <f t="shared" si="3"/>
        <v>0</v>
      </c>
      <c r="AO17" s="52">
        <f t="shared" si="4"/>
        <v>160</v>
      </c>
      <c r="AP17" s="5" t="s">
        <v>112</v>
      </c>
      <c r="AQ17" s="19">
        <v>8.3333333333333329E-2</v>
      </c>
      <c r="AR17" s="6">
        <v>13</v>
      </c>
      <c r="AS17" s="5">
        <v>30</v>
      </c>
    </row>
    <row r="18" spans="1:45" x14ac:dyDescent="0.2">
      <c r="A18" s="34">
        <v>15</v>
      </c>
      <c r="B18" s="31">
        <v>11</v>
      </c>
      <c r="C18" s="41" t="s">
        <v>25</v>
      </c>
      <c r="D18" s="43" t="s">
        <v>37</v>
      </c>
      <c r="E18" s="76">
        <v>0.74722222222222223</v>
      </c>
      <c r="F18" s="44">
        <v>1</v>
      </c>
      <c r="G18" s="45">
        <v>1</v>
      </c>
      <c r="H18" s="45">
        <v>1</v>
      </c>
      <c r="I18" s="45">
        <v>1</v>
      </c>
      <c r="J18" s="45"/>
      <c r="K18" s="45">
        <v>1</v>
      </c>
      <c r="L18" s="45">
        <v>1</v>
      </c>
      <c r="M18" s="45">
        <v>1</v>
      </c>
      <c r="N18" s="45">
        <v>1</v>
      </c>
      <c r="O18" s="45">
        <v>1</v>
      </c>
      <c r="P18" s="45">
        <v>1</v>
      </c>
      <c r="Q18" s="45">
        <v>1</v>
      </c>
      <c r="R18" s="45">
        <v>1</v>
      </c>
      <c r="S18" s="45"/>
      <c r="T18" s="45"/>
      <c r="U18" s="45"/>
      <c r="V18" s="45">
        <v>1</v>
      </c>
      <c r="W18" s="45">
        <v>1</v>
      </c>
      <c r="X18" s="45">
        <v>1</v>
      </c>
      <c r="Y18" s="45">
        <v>1</v>
      </c>
      <c r="Z18" s="46"/>
      <c r="AA18" s="46"/>
      <c r="AB18" s="46"/>
      <c r="AC18" s="46"/>
      <c r="AD18" s="46"/>
      <c r="AE18" s="46"/>
      <c r="AF18" s="46"/>
      <c r="AG18" s="46"/>
      <c r="AH18" s="46"/>
      <c r="AI18" s="47"/>
      <c r="AJ18" s="48">
        <f t="shared" si="0"/>
        <v>160</v>
      </c>
      <c r="AK18" s="49">
        <v>0.82847222222222217</v>
      </c>
      <c r="AL18" s="50">
        <f t="shared" si="1"/>
        <v>8.1249999999999933E-2</v>
      </c>
      <c r="AM18" s="48">
        <f t="shared" si="2"/>
        <v>0</v>
      </c>
      <c r="AN18" s="51">
        <f t="shared" si="3"/>
        <v>0</v>
      </c>
      <c r="AO18" s="52">
        <f t="shared" si="4"/>
        <v>160</v>
      </c>
      <c r="AP18" s="5" t="s">
        <v>112</v>
      </c>
      <c r="AQ18" s="19">
        <v>8.3333333333333301E-2</v>
      </c>
      <c r="AR18" s="6">
        <v>14</v>
      </c>
      <c r="AS18" s="5">
        <v>35</v>
      </c>
    </row>
    <row r="19" spans="1:45" x14ac:dyDescent="0.2">
      <c r="A19" s="30">
        <v>16</v>
      </c>
      <c r="B19" s="31">
        <v>3</v>
      </c>
      <c r="C19" s="41" t="s">
        <v>92</v>
      </c>
      <c r="D19" s="43" t="s">
        <v>39</v>
      </c>
      <c r="E19" s="76">
        <v>0.73958333333333337</v>
      </c>
      <c r="F19" s="44">
        <v>1</v>
      </c>
      <c r="G19" s="45">
        <v>1</v>
      </c>
      <c r="H19" s="45">
        <v>1</v>
      </c>
      <c r="I19" s="45"/>
      <c r="J19" s="45"/>
      <c r="K19" s="45">
        <v>1</v>
      </c>
      <c r="L19" s="45"/>
      <c r="M19" s="45">
        <v>1</v>
      </c>
      <c r="N19" s="45">
        <v>1</v>
      </c>
      <c r="O19" s="45"/>
      <c r="P19" s="45"/>
      <c r="Q19" s="45">
        <v>1</v>
      </c>
      <c r="R19" s="45">
        <v>1</v>
      </c>
      <c r="S19" s="45">
        <v>1</v>
      </c>
      <c r="T19" s="45">
        <v>1</v>
      </c>
      <c r="U19" s="45"/>
      <c r="V19" s="45">
        <v>1</v>
      </c>
      <c r="W19" s="45">
        <v>1</v>
      </c>
      <c r="X19" s="45">
        <v>1</v>
      </c>
      <c r="Y19" s="45">
        <v>1</v>
      </c>
      <c r="Z19" s="46"/>
      <c r="AA19" s="46"/>
      <c r="AB19" s="46"/>
      <c r="AC19" s="46"/>
      <c r="AD19" s="46"/>
      <c r="AE19" s="46"/>
      <c r="AF19" s="46"/>
      <c r="AG19" s="46"/>
      <c r="AH19" s="46"/>
      <c r="AI19" s="47"/>
      <c r="AJ19" s="48">
        <f t="shared" si="0"/>
        <v>140</v>
      </c>
      <c r="AK19" s="49">
        <v>0.82291666666666663</v>
      </c>
      <c r="AL19" s="50">
        <f t="shared" si="1"/>
        <v>8.3333333333333259E-2</v>
      </c>
      <c r="AM19" s="48"/>
      <c r="AN19" s="51"/>
      <c r="AO19" s="52">
        <v>150</v>
      </c>
      <c r="AP19" s="5" t="s">
        <v>112</v>
      </c>
      <c r="AQ19" s="19">
        <v>8.3333333333333301E-2</v>
      </c>
      <c r="AR19" s="6">
        <v>15</v>
      </c>
      <c r="AS19" s="5">
        <v>40</v>
      </c>
    </row>
    <row r="20" spans="1:45" x14ac:dyDescent="0.2">
      <c r="A20" s="34">
        <v>17</v>
      </c>
      <c r="B20" s="31">
        <v>3</v>
      </c>
      <c r="C20" s="41" t="s">
        <v>71</v>
      </c>
      <c r="D20" s="43" t="s">
        <v>36</v>
      </c>
      <c r="E20" s="76">
        <v>0.72291666666666676</v>
      </c>
      <c r="F20" s="44">
        <v>1</v>
      </c>
      <c r="G20" s="45">
        <v>1</v>
      </c>
      <c r="H20" s="45">
        <v>1</v>
      </c>
      <c r="I20" s="45"/>
      <c r="J20" s="45"/>
      <c r="K20" s="45">
        <v>1</v>
      </c>
      <c r="L20" s="45">
        <v>1</v>
      </c>
      <c r="M20" s="45">
        <v>1</v>
      </c>
      <c r="N20" s="45">
        <v>1</v>
      </c>
      <c r="O20" s="45">
        <v>1</v>
      </c>
      <c r="P20" s="45">
        <v>1</v>
      </c>
      <c r="Q20" s="45">
        <v>1</v>
      </c>
      <c r="R20" s="45">
        <v>1</v>
      </c>
      <c r="S20" s="45"/>
      <c r="T20" s="45"/>
      <c r="U20" s="45"/>
      <c r="V20" s="45">
        <v>1</v>
      </c>
      <c r="W20" s="45">
        <v>1</v>
      </c>
      <c r="X20" s="45">
        <v>1</v>
      </c>
      <c r="Y20" s="45">
        <v>1</v>
      </c>
      <c r="Z20" s="46"/>
      <c r="AA20" s="46"/>
      <c r="AB20" s="46"/>
      <c r="AC20" s="46"/>
      <c r="AD20" s="46"/>
      <c r="AE20" s="46"/>
      <c r="AF20" s="46"/>
      <c r="AG20" s="46"/>
      <c r="AH20" s="46"/>
      <c r="AI20" s="47"/>
      <c r="AJ20" s="48">
        <f t="shared" si="0"/>
        <v>150</v>
      </c>
      <c r="AK20" s="49">
        <v>0.80694444444444446</v>
      </c>
      <c r="AL20" s="50">
        <f t="shared" si="1"/>
        <v>8.4027777777777701E-2</v>
      </c>
      <c r="AM20" s="48">
        <f t="shared" ref="AM20:AM43" si="5">IF(AL20&lt;AQ20,0,MINUTE(AL20-AQ20))</f>
        <v>1</v>
      </c>
      <c r="AN20" s="51">
        <f t="shared" ref="AN20:AN43" si="6">IF(AM20&gt;15,AJ20,VLOOKUP(AM20,Penalty,2,FALSE))</f>
        <v>1</v>
      </c>
      <c r="AO20" s="52">
        <f t="shared" ref="AO20:AO43" si="7">AJ20-AN20</f>
        <v>149</v>
      </c>
      <c r="AP20" s="5" t="s">
        <v>112</v>
      </c>
      <c r="AQ20" s="19">
        <v>8.3333333333333301E-2</v>
      </c>
    </row>
    <row r="21" spans="1:45" x14ac:dyDescent="0.2">
      <c r="A21" s="30">
        <v>18</v>
      </c>
      <c r="B21" s="31">
        <v>12</v>
      </c>
      <c r="C21" s="41" t="s">
        <v>91</v>
      </c>
      <c r="D21" s="43" t="s">
        <v>37</v>
      </c>
      <c r="E21" s="76">
        <v>0.74444444444444446</v>
      </c>
      <c r="F21" s="44">
        <v>1</v>
      </c>
      <c r="G21" s="45">
        <v>1</v>
      </c>
      <c r="H21" s="45"/>
      <c r="I21" s="45">
        <v>1</v>
      </c>
      <c r="J21" s="45"/>
      <c r="K21" s="45">
        <v>1</v>
      </c>
      <c r="L21" s="45">
        <v>1</v>
      </c>
      <c r="M21" s="45">
        <v>1</v>
      </c>
      <c r="N21" s="45">
        <v>1</v>
      </c>
      <c r="O21" s="45">
        <v>1</v>
      </c>
      <c r="P21" s="45">
        <v>1</v>
      </c>
      <c r="Q21" s="45">
        <v>1</v>
      </c>
      <c r="R21" s="45">
        <v>1</v>
      </c>
      <c r="S21" s="45"/>
      <c r="T21" s="45"/>
      <c r="U21" s="45"/>
      <c r="V21" s="45"/>
      <c r="W21" s="45">
        <v>1</v>
      </c>
      <c r="X21" s="45">
        <v>1</v>
      </c>
      <c r="Y21" s="45">
        <v>1</v>
      </c>
      <c r="Z21" s="46"/>
      <c r="AA21" s="46"/>
      <c r="AB21" s="46"/>
      <c r="AC21" s="46"/>
      <c r="AD21" s="46"/>
      <c r="AE21" s="46"/>
      <c r="AF21" s="46"/>
      <c r="AG21" s="46"/>
      <c r="AH21" s="46"/>
      <c r="AI21" s="47"/>
      <c r="AJ21" s="48">
        <f t="shared" si="0"/>
        <v>140</v>
      </c>
      <c r="AK21" s="49">
        <v>0.82152777777777775</v>
      </c>
      <c r="AL21" s="50">
        <f t="shared" si="1"/>
        <v>7.7083333333333282E-2</v>
      </c>
      <c r="AM21" s="48">
        <f t="shared" si="5"/>
        <v>0</v>
      </c>
      <c r="AN21" s="51">
        <f t="shared" si="6"/>
        <v>0</v>
      </c>
      <c r="AO21" s="52">
        <f t="shared" si="7"/>
        <v>140</v>
      </c>
      <c r="AP21" s="5" t="s">
        <v>112</v>
      </c>
      <c r="AQ21" s="19">
        <v>8.3333333333333301E-2</v>
      </c>
    </row>
    <row r="22" spans="1:45" x14ac:dyDescent="0.2">
      <c r="A22" s="34">
        <v>19</v>
      </c>
      <c r="B22" s="31">
        <v>4</v>
      </c>
      <c r="C22" s="41" t="s">
        <v>106</v>
      </c>
      <c r="D22" s="43" t="s">
        <v>36</v>
      </c>
      <c r="E22" s="76">
        <v>0.75069444444444444</v>
      </c>
      <c r="F22" s="44">
        <v>1</v>
      </c>
      <c r="G22" s="45">
        <v>1</v>
      </c>
      <c r="H22" s="45">
        <v>1</v>
      </c>
      <c r="I22" s="45"/>
      <c r="J22" s="45"/>
      <c r="K22" s="45">
        <v>1</v>
      </c>
      <c r="L22" s="45">
        <v>1</v>
      </c>
      <c r="M22" s="45">
        <v>1</v>
      </c>
      <c r="N22" s="45">
        <v>1</v>
      </c>
      <c r="O22" s="45">
        <v>1</v>
      </c>
      <c r="P22" s="45">
        <v>1</v>
      </c>
      <c r="Q22" s="45">
        <v>1</v>
      </c>
      <c r="R22" s="45">
        <v>1</v>
      </c>
      <c r="S22" s="45">
        <v>1</v>
      </c>
      <c r="T22" s="45"/>
      <c r="U22" s="45"/>
      <c r="V22" s="45">
        <v>1</v>
      </c>
      <c r="W22" s="45">
        <v>1</v>
      </c>
      <c r="X22" s="45"/>
      <c r="Y22" s="45"/>
      <c r="Z22" s="46"/>
      <c r="AA22" s="46"/>
      <c r="AB22" s="46"/>
      <c r="AC22" s="46"/>
      <c r="AD22" s="46"/>
      <c r="AE22" s="46"/>
      <c r="AF22" s="46"/>
      <c r="AG22" s="46"/>
      <c r="AH22" s="46"/>
      <c r="AI22" s="47"/>
      <c r="AJ22" s="48">
        <f t="shared" si="0"/>
        <v>140</v>
      </c>
      <c r="AK22" s="49">
        <v>0.82847222222222217</v>
      </c>
      <c r="AL22" s="50">
        <f t="shared" si="1"/>
        <v>7.7777777777777724E-2</v>
      </c>
      <c r="AM22" s="48">
        <f t="shared" si="5"/>
        <v>0</v>
      </c>
      <c r="AN22" s="51">
        <f t="shared" si="6"/>
        <v>0</v>
      </c>
      <c r="AO22" s="52">
        <f t="shared" si="7"/>
        <v>140</v>
      </c>
      <c r="AP22" s="5" t="s">
        <v>112</v>
      </c>
      <c r="AQ22" s="19">
        <v>8.3333333333333301E-2</v>
      </c>
    </row>
    <row r="23" spans="1:45" x14ac:dyDescent="0.2">
      <c r="A23" s="30">
        <v>20</v>
      </c>
      <c r="B23" s="31">
        <v>4</v>
      </c>
      <c r="C23" s="41" t="s">
        <v>107</v>
      </c>
      <c r="D23" s="43" t="s">
        <v>39</v>
      </c>
      <c r="E23" s="76">
        <v>0.72638888888888886</v>
      </c>
      <c r="F23" s="44">
        <v>1</v>
      </c>
      <c r="G23" s="45">
        <v>1</v>
      </c>
      <c r="H23" s="45"/>
      <c r="I23" s="45">
        <v>1</v>
      </c>
      <c r="J23" s="45"/>
      <c r="K23" s="45">
        <v>1</v>
      </c>
      <c r="L23" s="45">
        <v>1</v>
      </c>
      <c r="M23" s="45">
        <v>1</v>
      </c>
      <c r="N23" s="45">
        <v>1</v>
      </c>
      <c r="O23" s="45">
        <v>1</v>
      </c>
      <c r="P23" s="45">
        <v>1</v>
      </c>
      <c r="Q23" s="45">
        <v>1</v>
      </c>
      <c r="R23" s="45">
        <v>1</v>
      </c>
      <c r="S23" s="45">
        <v>1</v>
      </c>
      <c r="T23" s="45"/>
      <c r="U23" s="45"/>
      <c r="V23" s="45"/>
      <c r="W23" s="45">
        <v>1</v>
      </c>
      <c r="X23" s="45"/>
      <c r="Y23" s="45">
        <v>1</v>
      </c>
      <c r="Z23" s="46"/>
      <c r="AA23" s="46"/>
      <c r="AB23" s="46"/>
      <c r="AC23" s="46"/>
      <c r="AD23" s="46"/>
      <c r="AE23" s="46"/>
      <c r="AF23" s="46"/>
      <c r="AG23" s="46"/>
      <c r="AH23" s="46"/>
      <c r="AI23" s="47"/>
      <c r="AJ23" s="48">
        <f t="shared" si="0"/>
        <v>140</v>
      </c>
      <c r="AK23" s="49">
        <v>0.80833333333333324</v>
      </c>
      <c r="AL23" s="50">
        <f t="shared" si="1"/>
        <v>8.1944444444444375E-2</v>
      </c>
      <c r="AM23" s="48">
        <f t="shared" si="5"/>
        <v>0</v>
      </c>
      <c r="AN23" s="51">
        <f t="shared" si="6"/>
        <v>0</v>
      </c>
      <c r="AO23" s="52">
        <f t="shared" si="7"/>
        <v>140</v>
      </c>
      <c r="AP23" s="5" t="s">
        <v>112</v>
      </c>
      <c r="AQ23" s="19">
        <v>8.3333333333333301E-2</v>
      </c>
    </row>
    <row r="24" spans="1:45" x14ac:dyDescent="0.2">
      <c r="A24" s="34">
        <v>21</v>
      </c>
      <c r="B24" s="31">
        <v>1</v>
      </c>
      <c r="C24" s="41" t="s">
        <v>80</v>
      </c>
      <c r="D24" s="43" t="s">
        <v>38</v>
      </c>
      <c r="E24" s="76">
        <v>0.74236111111111114</v>
      </c>
      <c r="F24" s="44">
        <v>1</v>
      </c>
      <c r="G24" s="45">
        <v>1</v>
      </c>
      <c r="H24" s="45">
        <v>1</v>
      </c>
      <c r="I24" s="45"/>
      <c r="J24" s="45"/>
      <c r="K24" s="45">
        <v>1</v>
      </c>
      <c r="L24" s="45">
        <v>1</v>
      </c>
      <c r="M24" s="45">
        <v>1</v>
      </c>
      <c r="N24" s="45">
        <v>1</v>
      </c>
      <c r="O24" s="45">
        <v>1</v>
      </c>
      <c r="P24" s="45">
        <v>1</v>
      </c>
      <c r="Q24" s="45">
        <v>1</v>
      </c>
      <c r="R24" s="45">
        <v>1</v>
      </c>
      <c r="S24" s="45"/>
      <c r="T24" s="45"/>
      <c r="U24" s="45"/>
      <c r="V24" s="45"/>
      <c r="W24" s="45">
        <v>1</v>
      </c>
      <c r="X24" s="45">
        <v>1</v>
      </c>
      <c r="Y24" s="45">
        <v>1</v>
      </c>
      <c r="Z24" s="46"/>
      <c r="AA24" s="46"/>
      <c r="AB24" s="46"/>
      <c r="AC24" s="46"/>
      <c r="AD24" s="46"/>
      <c r="AE24" s="46"/>
      <c r="AF24" s="46"/>
      <c r="AG24" s="46"/>
      <c r="AH24" s="46"/>
      <c r="AI24" s="47"/>
      <c r="AJ24" s="48">
        <f t="shared" si="0"/>
        <v>140</v>
      </c>
      <c r="AK24" s="49">
        <v>0.82500000000000007</v>
      </c>
      <c r="AL24" s="50">
        <f t="shared" si="1"/>
        <v>8.2638888888888928E-2</v>
      </c>
      <c r="AM24" s="48">
        <f t="shared" si="5"/>
        <v>0</v>
      </c>
      <c r="AN24" s="51">
        <f t="shared" si="6"/>
        <v>0</v>
      </c>
      <c r="AO24" s="52">
        <f t="shared" si="7"/>
        <v>140</v>
      </c>
      <c r="AP24" s="5" t="s">
        <v>112</v>
      </c>
      <c r="AQ24" s="19">
        <v>8.3333333333333301E-2</v>
      </c>
    </row>
    <row r="25" spans="1:45" x14ac:dyDescent="0.2">
      <c r="A25" s="30">
        <v>22</v>
      </c>
      <c r="B25" s="31">
        <v>5</v>
      </c>
      <c r="C25" s="41" t="s">
        <v>113</v>
      </c>
      <c r="D25" s="43" t="s">
        <v>39</v>
      </c>
      <c r="E25" s="76">
        <v>0.77083333333333337</v>
      </c>
      <c r="F25" s="44">
        <v>1</v>
      </c>
      <c r="G25" s="45">
        <v>1</v>
      </c>
      <c r="H25" s="45">
        <v>1</v>
      </c>
      <c r="I25" s="45"/>
      <c r="J25" s="45">
        <v>1</v>
      </c>
      <c r="K25" s="45">
        <v>1</v>
      </c>
      <c r="L25" s="45"/>
      <c r="M25" s="45">
        <v>1</v>
      </c>
      <c r="N25" s="45">
        <v>1</v>
      </c>
      <c r="O25" s="45">
        <v>1</v>
      </c>
      <c r="P25" s="45"/>
      <c r="Q25" s="45">
        <v>1</v>
      </c>
      <c r="R25" s="45"/>
      <c r="S25" s="45"/>
      <c r="T25" s="45"/>
      <c r="U25" s="45"/>
      <c r="V25" s="45">
        <v>1</v>
      </c>
      <c r="W25" s="45">
        <v>1</v>
      </c>
      <c r="X25" s="45">
        <v>1</v>
      </c>
      <c r="Y25" s="45">
        <v>1</v>
      </c>
      <c r="Z25" s="46"/>
      <c r="AA25" s="46"/>
      <c r="AB25" s="46"/>
      <c r="AC25" s="46"/>
      <c r="AD25" s="46"/>
      <c r="AE25" s="46"/>
      <c r="AF25" s="46"/>
      <c r="AG25" s="46"/>
      <c r="AH25" s="46"/>
      <c r="AI25" s="47"/>
      <c r="AJ25" s="48">
        <f t="shared" si="0"/>
        <v>130</v>
      </c>
      <c r="AK25" s="49">
        <v>0.84791666666666676</v>
      </c>
      <c r="AL25" s="50">
        <f t="shared" si="1"/>
        <v>7.7083333333333393E-2</v>
      </c>
      <c r="AM25" s="48">
        <f t="shared" si="5"/>
        <v>0</v>
      </c>
      <c r="AN25" s="51">
        <f t="shared" si="6"/>
        <v>0</v>
      </c>
      <c r="AO25" s="52">
        <f t="shared" si="7"/>
        <v>130</v>
      </c>
      <c r="AP25" s="5" t="s">
        <v>112</v>
      </c>
      <c r="AQ25" s="19">
        <v>8.3333333333333301E-2</v>
      </c>
    </row>
    <row r="26" spans="1:45" x14ac:dyDescent="0.2">
      <c r="A26" s="34">
        <v>23</v>
      </c>
      <c r="B26" s="31">
        <v>13</v>
      </c>
      <c r="C26" s="41" t="s">
        <v>93</v>
      </c>
      <c r="D26" s="43" t="s">
        <v>37</v>
      </c>
      <c r="E26" s="76">
        <v>0.74930555555555556</v>
      </c>
      <c r="F26" s="44">
        <v>1</v>
      </c>
      <c r="G26" s="45">
        <v>1</v>
      </c>
      <c r="H26" s="45">
        <v>1</v>
      </c>
      <c r="I26" s="45"/>
      <c r="J26" s="45">
        <v>1</v>
      </c>
      <c r="K26" s="45">
        <v>1</v>
      </c>
      <c r="L26" s="45"/>
      <c r="M26" s="45"/>
      <c r="N26" s="45">
        <v>1</v>
      </c>
      <c r="O26" s="45"/>
      <c r="P26" s="45">
        <v>1</v>
      </c>
      <c r="Q26" s="45">
        <v>1</v>
      </c>
      <c r="R26" s="45">
        <v>1</v>
      </c>
      <c r="S26" s="45"/>
      <c r="T26" s="45"/>
      <c r="U26" s="45"/>
      <c r="V26" s="45">
        <v>1</v>
      </c>
      <c r="W26" s="45">
        <v>1</v>
      </c>
      <c r="X26" s="45">
        <v>1</v>
      </c>
      <c r="Y26" s="45">
        <v>1</v>
      </c>
      <c r="Z26" s="46"/>
      <c r="AA26" s="46"/>
      <c r="AB26" s="46"/>
      <c r="AC26" s="46"/>
      <c r="AD26" s="46"/>
      <c r="AE26" s="46"/>
      <c r="AF26" s="46"/>
      <c r="AG26" s="46"/>
      <c r="AH26" s="46"/>
      <c r="AI26" s="47"/>
      <c r="AJ26" s="48">
        <f t="shared" si="0"/>
        <v>130</v>
      </c>
      <c r="AK26" s="49">
        <v>0.82708333333333339</v>
      </c>
      <c r="AL26" s="50">
        <f t="shared" si="1"/>
        <v>7.7777777777777835E-2</v>
      </c>
      <c r="AM26" s="48">
        <f t="shared" si="5"/>
        <v>0</v>
      </c>
      <c r="AN26" s="51">
        <f t="shared" si="6"/>
        <v>0</v>
      </c>
      <c r="AO26" s="52">
        <f t="shared" si="7"/>
        <v>130</v>
      </c>
      <c r="AP26" s="5" t="s">
        <v>112</v>
      </c>
      <c r="AQ26" s="19">
        <v>8.3333333333333301E-2</v>
      </c>
    </row>
    <row r="27" spans="1:45" x14ac:dyDescent="0.2">
      <c r="A27" s="30">
        <v>24</v>
      </c>
      <c r="B27" s="31">
        <v>14</v>
      </c>
      <c r="C27" s="41" t="s">
        <v>89</v>
      </c>
      <c r="D27" s="43" t="s">
        <v>37</v>
      </c>
      <c r="E27" s="76">
        <v>0.7680555555555556</v>
      </c>
      <c r="F27" s="44">
        <v>1</v>
      </c>
      <c r="G27" s="45">
        <v>1</v>
      </c>
      <c r="H27" s="45">
        <v>1</v>
      </c>
      <c r="I27" s="45"/>
      <c r="J27" s="45">
        <v>1</v>
      </c>
      <c r="K27" s="45">
        <v>1</v>
      </c>
      <c r="L27" s="45"/>
      <c r="M27" s="45">
        <v>1</v>
      </c>
      <c r="N27" s="45">
        <v>1</v>
      </c>
      <c r="O27" s="45">
        <v>1</v>
      </c>
      <c r="P27" s="45"/>
      <c r="Q27" s="45">
        <v>1</v>
      </c>
      <c r="R27" s="45"/>
      <c r="S27" s="45"/>
      <c r="T27" s="45"/>
      <c r="U27" s="45"/>
      <c r="V27" s="45">
        <v>1</v>
      </c>
      <c r="W27" s="45">
        <v>1</v>
      </c>
      <c r="X27" s="45">
        <v>1</v>
      </c>
      <c r="Y27" s="45">
        <v>1</v>
      </c>
      <c r="Z27" s="46"/>
      <c r="AA27" s="46"/>
      <c r="AB27" s="46"/>
      <c r="AC27" s="46"/>
      <c r="AD27" s="46"/>
      <c r="AE27" s="46"/>
      <c r="AF27" s="46"/>
      <c r="AG27" s="46"/>
      <c r="AH27" s="46"/>
      <c r="AI27" s="47"/>
      <c r="AJ27" s="48">
        <f t="shared" si="0"/>
        <v>130</v>
      </c>
      <c r="AK27" s="49">
        <v>0.84722222222222221</v>
      </c>
      <c r="AL27" s="50">
        <f t="shared" si="1"/>
        <v>7.9166666666666607E-2</v>
      </c>
      <c r="AM27" s="48">
        <f t="shared" si="5"/>
        <v>0</v>
      </c>
      <c r="AN27" s="51">
        <f t="shared" si="6"/>
        <v>0</v>
      </c>
      <c r="AO27" s="52">
        <f t="shared" si="7"/>
        <v>130</v>
      </c>
      <c r="AP27" s="5" t="s">
        <v>112</v>
      </c>
      <c r="AQ27" s="19">
        <v>8.3333333333333301E-2</v>
      </c>
    </row>
    <row r="28" spans="1:45" x14ac:dyDescent="0.2">
      <c r="A28" s="34">
        <v>25</v>
      </c>
      <c r="B28" s="31">
        <v>6</v>
      </c>
      <c r="C28" s="41" t="s">
        <v>105</v>
      </c>
      <c r="D28" s="43" t="s">
        <v>36</v>
      </c>
      <c r="E28" s="76">
        <v>0.75555555555555554</v>
      </c>
      <c r="F28" s="44">
        <v>1</v>
      </c>
      <c r="G28" s="45">
        <v>1</v>
      </c>
      <c r="H28" s="45">
        <v>1</v>
      </c>
      <c r="I28" s="45">
        <v>1</v>
      </c>
      <c r="J28" s="45"/>
      <c r="K28" s="45">
        <v>1</v>
      </c>
      <c r="L28" s="45"/>
      <c r="M28" s="45">
        <v>1</v>
      </c>
      <c r="N28" s="45">
        <v>1</v>
      </c>
      <c r="O28" s="45">
        <v>1</v>
      </c>
      <c r="P28" s="45"/>
      <c r="Q28" s="45">
        <v>1</v>
      </c>
      <c r="R28" s="45"/>
      <c r="S28" s="45"/>
      <c r="T28" s="45"/>
      <c r="U28" s="45"/>
      <c r="V28" s="45">
        <v>1</v>
      </c>
      <c r="W28" s="45">
        <v>1</v>
      </c>
      <c r="X28" s="45">
        <v>1</v>
      </c>
      <c r="Y28" s="45">
        <v>1</v>
      </c>
      <c r="Z28" s="46"/>
      <c r="AA28" s="46"/>
      <c r="AB28" s="46"/>
      <c r="AC28" s="46"/>
      <c r="AD28" s="46"/>
      <c r="AE28" s="46"/>
      <c r="AF28" s="46"/>
      <c r="AG28" s="46"/>
      <c r="AH28" s="46"/>
      <c r="AI28" s="47"/>
      <c r="AJ28" s="48">
        <f t="shared" si="0"/>
        <v>130</v>
      </c>
      <c r="AK28" s="49">
        <v>0.83680555555555547</v>
      </c>
      <c r="AL28" s="50">
        <f t="shared" si="1"/>
        <v>8.1249999999999933E-2</v>
      </c>
      <c r="AM28" s="48">
        <f t="shared" si="5"/>
        <v>0</v>
      </c>
      <c r="AN28" s="51">
        <f t="shared" si="6"/>
        <v>0</v>
      </c>
      <c r="AO28" s="52">
        <f t="shared" si="7"/>
        <v>130</v>
      </c>
      <c r="AP28" s="5" t="s">
        <v>112</v>
      </c>
      <c r="AQ28" s="19">
        <v>8.3333333333333301E-2</v>
      </c>
    </row>
    <row r="29" spans="1:45" x14ac:dyDescent="0.2">
      <c r="A29" s="30">
        <v>26</v>
      </c>
      <c r="B29" s="31">
        <v>7</v>
      </c>
      <c r="C29" s="80" t="s">
        <v>98</v>
      </c>
      <c r="D29" s="43" t="s">
        <v>36</v>
      </c>
      <c r="E29" s="76">
        <v>0.75347222222222221</v>
      </c>
      <c r="F29" s="44">
        <v>1</v>
      </c>
      <c r="G29" s="45">
        <v>1</v>
      </c>
      <c r="H29" s="45">
        <v>1</v>
      </c>
      <c r="I29" s="45"/>
      <c r="J29" s="45">
        <v>1</v>
      </c>
      <c r="K29" s="45">
        <v>1</v>
      </c>
      <c r="L29" s="45"/>
      <c r="M29" s="45"/>
      <c r="N29" s="45">
        <v>1</v>
      </c>
      <c r="O29" s="45"/>
      <c r="P29" s="45"/>
      <c r="Q29" s="45">
        <v>1</v>
      </c>
      <c r="R29" s="45">
        <v>1</v>
      </c>
      <c r="S29" s="45">
        <v>1</v>
      </c>
      <c r="T29" s="45"/>
      <c r="U29" s="45">
        <v>1</v>
      </c>
      <c r="V29" s="45"/>
      <c r="W29" s="45">
        <v>1</v>
      </c>
      <c r="X29" s="45">
        <v>1</v>
      </c>
      <c r="Y29" s="45">
        <v>1</v>
      </c>
      <c r="Z29" s="46"/>
      <c r="AA29" s="46"/>
      <c r="AB29" s="46"/>
      <c r="AC29" s="46"/>
      <c r="AD29" s="46"/>
      <c r="AE29" s="46"/>
      <c r="AF29" s="46"/>
      <c r="AG29" s="46"/>
      <c r="AH29" s="46"/>
      <c r="AI29" s="47"/>
      <c r="AJ29" s="48">
        <f t="shared" si="0"/>
        <v>130</v>
      </c>
      <c r="AK29" s="49">
        <v>0.83611111111111114</v>
      </c>
      <c r="AL29" s="50">
        <f t="shared" si="1"/>
        <v>8.2638888888888928E-2</v>
      </c>
      <c r="AM29" s="48">
        <f t="shared" si="5"/>
        <v>0</v>
      </c>
      <c r="AN29" s="51">
        <f t="shared" si="6"/>
        <v>0</v>
      </c>
      <c r="AO29" s="52">
        <f t="shared" si="7"/>
        <v>130</v>
      </c>
      <c r="AP29" s="5" t="s">
        <v>112</v>
      </c>
      <c r="AQ29" s="19">
        <v>8.3333333333333301E-2</v>
      </c>
    </row>
    <row r="30" spans="1:45" x14ac:dyDescent="0.2">
      <c r="A30" s="34">
        <v>27</v>
      </c>
      <c r="B30" s="31">
        <v>1</v>
      </c>
      <c r="C30" s="55" t="s">
        <v>116</v>
      </c>
      <c r="D30" s="43" t="s">
        <v>40</v>
      </c>
      <c r="E30" s="76">
        <v>0.74861111111111101</v>
      </c>
      <c r="F30" s="44">
        <v>1</v>
      </c>
      <c r="G30" s="45">
        <v>1</v>
      </c>
      <c r="H30" s="45"/>
      <c r="I30" s="45">
        <v>1</v>
      </c>
      <c r="J30" s="45"/>
      <c r="K30" s="45">
        <v>1</v>
      </c>
      <c r="L30" s="45">
        <v>1</v>
      </c>
      <c r="M30" s="45">
        <v>1</v>
      </c>
      <c r="N30" s="45">
        <v>1</v>
      </c>
      <c r="O30" s="45">
        <v>1</v>
      </c>
      <c r="P30" s="45">
        <v>1</v>
      </c>
      <c r="Q30" s="45">
        <v>1</v>
      </c>
      <c r="R30" s="45">
        <v>1</v>
      </c>
      <c r="S30" s="45"/>
      <c r="T30" s="45"/>
      <c r="U30" s="45"/>
      <c r="V30" s="45"/>
      <c r="W30" s="45">
        <v>1</v>
      </c>
      <c r="X30" s="45"/>
      <c r="Y30" s="45"/>
      <c r="Z30" s="46"/>
      <c r="AA30" s="46"/>
      <c r="AB30" s="46"/>
      <c r="AC30" s="46"/>
      <c r="AD30" s="46"/>
      <c r="AE30" s="46"/>
      <c r="AF30" s="46"/>
      <c r="AG30" s="46"/>
      <c r="AH30" s="46"/>
      <c r="AI30" s="47"/>
      <c r="AJ30" s="48">
        <f t="shared" si="0"/>
        <v>120</v>
      </c>
      <c r="AK30" s="49">
        <v>0.82291666666666663</v>
      </c>
      <c r="AL30" s="50">
        <f t="shared" si="1"/>
        <v>7.4305555555555625E-2</v>
      </c>
      <c r="AM30" s="48">
        <f t="shared" si="5"/>
        <v>0</v>
      </c>
      <c r="AN30" s="51">
        <f t="shared" si="6"/>
        <v>0</v>
      </c>
      <c r="AO30" s="52">
        <f t="shared" si="7"/>
        <v>120</v>
      </c>
      <c r="AP30" s="5" t="s">
        <v>112</v>
      </c>
      <c r="AQ30" s="19">
        <v>8.3333333333333301E-2</v>
      </c>
    </row>
    <row r="31" spans="1:45" x14ac:dyDescent="0.2">
      <c r="A31" s="30" t="s">
        <v>115</v>
      </c>
      <c r="B31" s="31" t="s">
        <v>114</v>
      </c>
      <c r="C31" s="72" t="s">
        <v>87</v>
      </c>
      <c r="D31" s="79" t="s">
        <v>36</v>
      </c>
      <c r="E31" s="76">
        <v>0.7416666666666667</v>
      </c>
      <c r="F31" s="44">
        <v>1</v>
      </c>
      <c r="G31" s="45">
        <v>1</v>
      </c>
      <c r="H31" s="45"/>
      <c r="I31" s="45">
        <v>1</v>
      </c>
      <c r="J31" s="45"/>
      <c r="K31" s="45">
        <v>1</v>
      </c>
      <c r="L31" s="45">
        <v>1</v>
      </c>
      <c r="M31" s="45">
        <v>1</v>
      </c>
      <c r="N31" s="45">
        <v>1</v>
      </c>
      <c r="O31" s="45"/>
      <c r="P31" s="45">
        <v>1</v>
      </c>
      <c r="Q31" s="45"/>
      <c r="R31" s="45">
        <v>1</v>
      </c>
      <c r="S31" s="45">
        <v>1</v>
      </c>
      <c r="T31" s="45"/>
      <c r="U31" s="45"/>
      <c r="V31" s="45"/>
      <c r="W31" s="45">
        <v>1</v>
      </c>
      <c r="X31" s="45"/>
      <c r="Y31" s="45">
        <v>1</v>
      </c>
      <c r="Z31" s="46"/>
      <c r="AA31" s="46"/>
      <c r="AB31" s="46"/>
      <c r="AC31" s="46"/>
      <c r="AD31" s="46"/>
      <c r="AE31" s="46"/>
      <c r="AF31" s="46"/>
      <c r="AG31" s="46"/>
      <c r="AH31" s="46"/>
      <c r="AI31" s="47"/>
      <c r="AJ31" s="48">
        <f t="shared" si="0"/>
        <v>120</v>
      </c>
      <c r="AK31" s="49">
        <v>0.8208333333333333</v>
      </c>
      <c r="AL31" s="50">
        <f t="shared" si="1"/>
        <v>7.9166666666666607E-2</v>
      </c>
      <c r="AM31" s="48">
        <f t="shared" si="5"/>
        <v>0</v>
      </c>
      <c r="AN31" s="51">
        <f t="shared" si="6"/>
        <v>0</v>
      </c>
      <c r="AO31" s="52">
        <f t="shared" si="7"/>
        <v>120</v>
      </c>
      <c r="AP31" s="5" t="s">
        <v>112</v>
      </c>
      <c r="AQ31" s="19">
        <v>8.3333333333333301E-2</v>
      </c>
    </row>
    <row r="32" spans="1:45" x14ac:dyDescent="0.2">
      <c r="A32" s="34" t="s">
        <v>115</v>
      </c>
      <c r="B32" s="31" t="s">
        <v>114</v>
      </c>
      <c r="C32" s="71" t="s">
        <v>102</v>
      </c>
      <c r="D32" s="43" t="s">
        <v>36</v>
      </c>
      <c r="E32" s="76">
        <v>0.7416666666666667</v>
      </c>
      <c r="F32" s="44">
        <v>1</v>
      </c>
      <c r="G32" s="45">
        <v>1</v>
      </c>
      <c r="H32" s="45"/>
      <c r="I32" s="45">
        <v>1</v>
      </c>
      <c r="J32" s="45"/>
      <c r="K32" s="45">
        <v>1</v>
      </c>
      <c r="L32" s="45">
        <v>1</v>
      </c>
      <c r="M32" s="45">
        <v>1</v>
      </c>
      <c r="N32" s="45">
        <v>1</v>
      </c>
      <c r="O32" s="45"/>
      <c r="P32" s="45">
        <v>1</v>
      </c>
      <c r="Q32" s="45"/>
      <c r="R32" s="45">
        <v>1</v>
      </c>
      <c r="S32" s="45">
        <v>1</v>
      </c>
      <c r="T32" s="45"/>
      <c r="U32" s="45"/>
      <c r="V32" s="45"/>
      <c r="W32" s="45">
        <v>1</v>
      </c>
      <c r="X32" s="45"/>
      <c r="Y32" s="45">
        <v>1</v>
      </c>
      <c r="Z32" s="46"/>
      <c r="AA32" s="46"/>
      <c r="AB32" s="46"/>
      <c r="AC32" s="46"/>
      <c r="AD32" s="46"/>
      <c r="AE32" s="46"/>
      <c r="AF32" s="46"/>
      <c r="AG32" s="46"/>
      <c r="AH32" s="46"/>
      <c r="AI32" s="47"/>
      <c r="AJ32" s="48">
        <f t="shared" si="0"/>
        <v>120</v>
      </c>
      <c r="AK32" s="49">
        <v>0.8208333333333333</v>
      </c>
      <c r="AL32" s="50">
        <f t="shared" si="1"/>
        <v>7.9166666666666607E-2</v>
      </c>
      <c r="AM32" s="48">
        <f t="shared" si="5"/>
        <v>0</v>
      </c>
      <c r="AN32" s="51">
        <f t="shared" si="6"/>
        <v>0</v>
      </c>
      <c r="AO32" s="52">
        <f t="shared" si="7"/>
        <v>120</v>
      </c>
      <c r="AP32" s="5" t="s">
        <v>112</v>
      </c>
      <c r="AQ32" s="19">
        <v>8.3333333333333301E-2</v>
      </c>
    </row>
    <row r="33" spans="1:43" x14ac:dyDescent="0.2">
      <c r="A33" s="30" t="s">
        <v>115</v>
      </c>
      <c r="B33" s="31" t="s">
        <v>114</v>
      </c>
      <c r="C33" s="71" t="s">
        <v>103</v>
      </c>
      <c r="D33" s="43" t="s">
        <v>36</v>
      </c>
      <c r="E33" s="76">
        <v>0.7416666666666667</v>
      </c>
      <c r="F33" s="44">
        <v>1</v>
      </c>
      <c r="G33" s="45">
        <v>1</v>
      </c>
      <c r="H33" s="45"/>
      <c r="I33" s="45">
        <v>1</v>
      </c>
      <c r="J33" s="45"/>
      <c r="K33" s="45">
        <v>1</v>
      </c>
      <c r="L33" s="45">
        <v>1</v>
      </c>
      <c r="M33" s="45">
        <v>1</v>
      </c>
      <c r="N33" s="45">
        <v>1</v>
      </c>
      <c r="O33" s="45"/>
      <c r="P33" s="45">
        <v>1</v>
      </c>
      <c r="Q33" s="45"/>
      <c r="R33" s="45">
        <v>1</v>
      </c>
      <c r="S33" s="45">
        <v>1</v>
      </c>
      <c r="T33" s="45"/>
      <c r="U33" s="45"/>
      <c r="V33" s="45"/>
      <c r="W33" s="45">
        <v>1</v>
      </c>
      <c r="X33" s="45"/>
      <c r="Y33" s="45">
        <v>1</v>
      </c>
      <c r="Z33" s="46"/>
      <c r="AA33" s="46"/>
      <c r="AB33" s="46"/>
      <c r="AC33" s="46"/>
      <c r="AD33" s="46"/>
      <c r="AE33" s="46"/>
      <c r="AF33" s="46"/>
      <c r="AG33" s="46"/>
      <c r="AH33" s="46"/>
      <c r="AI33" s="47"/>
      <c r="AJ33" s="48">
        <f t="shared" si="0"/>
        <v>120</v>
      </c>
      <c r="AK33" s="49">
        <v>0.8208333333333333</v>
      </c>
      <c r="AL33" s="50">
        <f t="shared" si="1"/>
        <v>7.9166666666666607E-2</v>
      </c>
      <c r="AM33" s="48">
        <f t="shared" si="5"/>
        <v>0</v>
      </c>
      <c r="AN33" s="51">
        <f t="shared" si="6"/>
        <v>0</v>
      </c>
      <c r="AO33" s="52">
        <f t="shared" si="7"/>
        <v>120</v>
      </c>
      <c r="AP33" s="5" t="s">
        <v>112</v>
      </c>
      <c r="AQ33" s="19">
        <v>8.3333333333333301E-2</v>
      </c>
    </row>
    <row r="34" spans="1:43" x14ac:dyDescent="0.2">
      <c r="A34" s="34" t="s">
        <v>115</v>
      </c>
      <c r="B34" s="31" t="s">
        <v>114</v>
      </c>
      <c r="C34" s="41" t="s">
        <v>95</v>
      </c>
      <c r="D34" s="43" t="s">
        <v>36</v>
      </c>
      <c r="E34" s="76">
        <v>0.7416666666666667</v>
      </c>
      <c r="F34" s="44">
        <v>1</v>
      </c>
      <c r="G34" s="45">
        <v>1</v>
      </c>
      <c r="H34" s="45"/>
      <c r="I34" s="45">
        <v>1</v>
      </c>
      <c r="J34" s="45"/>
      <c r="K34" s="45">
        <v>1</v>
      </c>
      <c r="L34" s="45">
        <v>1</v>
      </c>
      <c r="M34" s="45">
        <v>1</v>
      </c>
      <c r="N34" s="45">
        <v>1</v>
      </c>
      <c r="O34" s="45"/>
      <c r="P34" s="45">
        <v>1</v>
      </c>
      <c r="Q34" s="45"/>
      <c r="R34" s="45">
        <v>1</v>
      </c>
      <c r="S34" s="45">
        <v>1</v>
      </c>
      <c r="T34" s="45"/>
      <c r="U34" s="45"/>
      <c r="V34" s="45"/>
      <c r="W34" s="45">
        <v>1</v>
      </c>
      <c r="X34" s="45"/>
      <c r="Y34" s="45">
        <v>1</v>
      </c>
      <c r="Z34" s="46"/>
      <c r="AA34" s="46"/>
      <c r="AB34" s="46"/>
      <c r="AC34" s="46"/>
      <c r="AD34" s="46"/>
      <c r="AE34" s="46"/>
      <c r="AF34" s="46"/>
      <c r="AG34" s="46"/>
      <c r="AH34" s="46"/>
      <c r="AI34" s="47"/>
      <c r="AJ34" s="48">
        <f t="shared" si="0"/>
        <v>120</v>
      </c>
      <c r="AK34" s="49">
        <v>0.8208333333333333</v>
      </c>
      <c r="AL34" s="50">
        <f t="shared" si="1"/>
        <v>7.9166666666666607E-2</v>
      </c>
      <c r="AM34" s="48">
        <f t="shared" si="5"/>
        <v>0</v>
      </c>
      <c r="AN34" s="51">
        <f t="shared" si="6"/>
        <v>0</v>
      </c>
      <c r="AO34" s="52">
        <f t="shared" si="7"/>
        <v>120</v>
      </c>
      <c r="AP34" s="5" t="s">
        <v>112</v>
      </c>
      <c r="AQ34" s="19">
        <v>8.3333333333333301E-2</v>
      </c>
    </row>
    <row r="35" spans="1:43" x14ac:dyDescent="0.2">
      <c r="A35" s="30" t="s">
        <v>115</v>
      </c>
      <c r="B35" s="31" t="s">
        <v>114</v>
      </c>
      <c r="C35" s="55" t="s">
        <v>96</v>
      </c>
      <c r="D35" s="43" t="s">
        <v>36</v>
      </c>
      <c r="E35" s="76">
        <v>0.7416666666666667</v>
      </c>
      <c r="F35" s="44">
        <v>1</v>
      </c>
      <c r="G35" s="45">
        <v>1</v>
      </c>
      <c r="H35" s="45"/>
      <c r="I35" s="45">
        <v>1</v>
      </c>
      <c r="J35" s="45"/>
      <c r="K35" s="45">
        <v>1</v>
      </c>
      <c r="L35" s="45">
        <v>1</v>
      </c>
      <c r="M35" s="45">
        <v>1</v>
      </c>
      <c r="N35" s="45">
        <v>1</v>
      </c>
      <c r="O35" s="45"/>
      <c r="P35" s="45">
        <v>1</v>
      </c>
      <c r="Q35" s="45"/>
      <c r="R35" s="45">
        <v>1</v>
      </c>
      <c r="S35" s="45">
        <v>1</v>
      </c>
      <c r="T35" s="45"/>
      <c r="U35" s="45"/>
      <c r="V35" s="45"/>
      <c r="W35" s="45">
        <v>1</v>
      </c>
      <c r="X35" s="45"/>
      <c r="Y35" s="45">
        <v>1</v>
      </c>
      <c r="Z35" s="46"/>
      <c r="AA35" s="46"/>
      <c r="AB35" s="46"/>
      <c r="AC35" s="46"/>
      <c r="AD35" s="46"/>
      <c r="AE35" s="46"/>
      <c r="AF35" s="46"/>
      <c r="AG35" s="46"/>
      <c r="AH35" s="46"/>
      <c r="AI35" s="47"/>
      <c r="AJ35" s="48">
        <f t="shared" si="0"/>
        <v>120</v>
      </c>
      <c r="AK35" s="49">
        <v>0.8208333333333333</v>
      </c>
      <c r="AL35" s="50">
        <f t="shared" si="1"/>
        <v>7.9166666666666607E-2</v>
      </c>
      <c r="AM35" s="48">
        <f t="shared" si="5"/>
        <v>0</v>
      </c>
      <c r="AN35" s="51">
        <f t="shared" si="6"/>
        <v>0</v>
      </c>
      <c r="AO35" s="52">
        <f t="shared" si="7"/>
        <v>120</v>
      </c>
      <c r="AP35" s="5" t="s">
        <v>112</v>
      </c>
      <c r="AQ35" s="19">
        <v>8.3333333333333329E-2</v>
      </c>
    </row>
    <row r="36" spans="1:43" x14ac:dyDescent="0.2">
      <c r="A36" s="34">
        <v>33</v>
      </c>
      <c r="B36" s="31">
        <v>2</v>
      </c>
      <c r="C36" s="41" t="s">
        <v>104</v>
      </c>
      <c r="D36" s="43" t="s">
        <v>40</v>
      </c>
      <c r="E36" s="76">
        <v>0.76458333333333339</v>
      </c>
      <c r="F36" s="44">
        <v>1</v>
      </c>
      <c r="G36" s="45">
        <v>1</v>
      </c>
      <c r="H36" s="45">
        <v>1</v>
      </c>
      <c r="I36" s="45"/>
      <c r="J36" s="45"/>
      <c r="K36" s="45">
        <v>1</v>
      </c>
      <c r="L36" s="45">
        <v>1</v>
      </c>
      <c r="M36" s="45">
        <v>1</v>
      </c>
      <c r="N36" s="45"/>
      <c r="O36" s="45">
        <v>1</v>
      </c>
      <c r="P36" s="45">
        <v>1</v>
      </c>
      <c r="Q36" s="45">
        <v>1</v>
      </c>
      <c r="R36" s="45">
        <v>1</v>
      </c>
      <c r="S36" s="45"/>
      <c r="T36" s="45"/>
      <c r="U36" s="45"/>
      <c r="V36" s="45"/>
      <c r="W36" s="45">
        <v>1</v>
      </c>
      <c r="X36" s="45">
        <v>1</v>
      </c>
      <c r="Y36" s="45"/>
      <c r="Z36" s="46"/>
      <c r="AA36" s="46"/>
      <c r="AB36" s="46"/>
      <c r="AC36" s="46"/>
      <c r="AD36" s="46"/>
      <c r="AE36" s="46"/>
      <c r="AF36" s="46"/>
      <c r="AG36" s="46"/>
      <c r="AH36" s="46"/>
      <c r="AI36" s="47"/>
      <c r="AJ36" s="48">
        <f t="shared" si="0"/>
        <v>120</v>
      </c>
      <c r="AK36" s="49">
        <v>0.84444444444444444</v>
      </c>
      <c r="AL36" s="50">
        <f t="shared" si="1"/>
        <v>7.9861111111111049E-2</v>
      </c>
      <c r="AM36" s="48">
        <f t="shared" si="5"/>
        <v>0</v>
      </c>
      <c r="AN36" s="51">
        <f t="shared" si="6"/>
        <v>0</v>
      </c>
      <c r="AO36" s="52">
        <f t="shared" si="7"/>
        <v>120</v>
      </c>
      <c r="AP36" s="5" t="s">
        <v>112</v>
      </c>
      <c r="AQ36" s="19">
        <v>8.3333333333333329E-2</v>
      </c>
    </row>
    <row r="37" spans="1:43" x14ac:dyDescent="0.2">
      <c r="A37" s="34">
        <v>34</v>
      </c>
      <c r="B37" s="31">
        <v>13</v>
      </c>
      <c r="C37" s="81" t="s">
        <v>117</v>
      </c>
      <c r="D37" s="43" t="s">
        <v>36</v>
      </c>
      <c r="E37" s="76">
        <v>0.7368055555555556</v>
      </c>
      <c r="F37" s="44"/>
      <c r="G37" s="45">
        <v>1</v>
      </c>
      <c r="H37" s="45">
        <v>1</v>
      </c>
      <c r="I37" s="45">
        <v>1</v>
      </c>
      <c r="J37" s="45">
        <v>1</v>
      </c>
      <c r="K37" s="45">
        <v>1</v>
      </c>
      <c r="L37" s="45">
        <v>1</v>
      </c>
      <c r="M37" s="45">
        <v>1</v>
      </c>
      <c r="N37" s="45">
        <v>1</v>
      </c>
      <c r="O37" s="45">
        <v>1</v>
      </c>
      <c r="P37" s="45"/>
      <c r="Q37" s="45">
        <v>1</v>
      </c>
      <c r="R37" s="45">
        <v>1</v>
      </c>
      <c r="S37" s="45"/>
      <c r="T37" s="45"/>
      <c r="U37" s="45"/>
      <c r="V37" s="45"/>
      <c r="W37" s="45"/>
      <c r="X37" s="45">
        <v>1</v>
      </c>
      <c r="Y37" s="45">
        <v>1</v>
      </c>
      <c r="Z37" s="46"/>
      <c r="AA37" s="46"/>
      <c r="AB37" s="46"/>
      <c r="AC37" s="46"/>
      <c r="AD37" s="46"/>
      <c r="AE37" s="46"/>
      <c r="AF37" s="46"/>
      <c r="AG37" s="46"/>
      <c r="AH37" s="46"/>
      <c r="AI37" s="47"/>
      <c r="AJ37" s="48">
        <f t="shared" si="0"/>
        <v>130</v>
      </c>
      <c r="AK37" s="49">
        <v>0.8256944444444444</v>
      </c>
      <c r="AL37" s="50">
        <f t="shared" si="1"/>
        <v>8.8888888888888795E-2</v>
      </c>
      <c r="AM37" s="48">
        <f t="shared" si="5"/>
        <v>8</v>
      </c>
      <c r="AN37" s="51">
        <f t="shared" si="6"/>
        <v>11</v>
      </c>
      <c r="AO37" s="52">
        <f t="shared" si="7"/>
        <v>119</v>
      </c>
      <c r="AP37" s="5" t="s">
        <v>112</v>
      </c>
      <c r="AQ37" s="19">
        <v>8.3333333333333301E-2</v>
      </c>
    </row>
    <row r="38" spans="1:43" x14ac:dyDescent="0.2">
      <c r="A38" s="34">
        <v>35</v>
      </c>
      <c r="B38" s="31">
        <v>3</v>
      </c>
      <c r="C38" s="82" t="s">
        <v>100</v>
      </c>
      <c r="D38" s="43" t="s">
        <v>40</v>
      </c>
      <c r="E38" s="76">
        <v>0.77222222222222225</v>
      </c>
      <c r="F38" s="44">
        <v>1</v>
      </c>
      <c r="G38" s="45">
        <v>1</v>
      </c>
      <c r="H38" s="45"/>
      <c r="I38" s="45">
        <v>1</v>
      </c>
      <c r="J38" s="45"/>
      <c r="K38" s="45">
        <v>1</v>
      </c>
      <c r="L38" s="45">
        <v>1</v>
      </c>
      <c r="M38" s="45">
        <v>1</v>
      </c>
      <c r="N38" s="45">
        <v>1</v>
      </c>
      <c r="O38" s="45">
        <v>1</v>
      </c>
      <c r="P38" s="45">
        <v>1</v>
      </c>
      <c r="Q38" s="45">
        <v>1</v>
      </c>
      <c r="R38" s="45"/>
      <c r="S38" s="45"/>
      <c r="T38" s="45"/>
      <c r="U38" s="45"/>
      <c r="V38" s="45"/>
      <c r="W38" s="45">
        <v>1</v>
      </c>
      <c r="X38" s="45"/>
      <c r="Y38" s="45"/>
      <c r="Z38" s="46"/>
      <c r="AA38" s="46"/>
      <c r="AB38" s="46"/>
      <c r="AC38" s="46"/>
      <c r="AD38" s="46"/>
      <c r="AE38" s="46"/>
      <c r="AF38" s="46"/>
      <c r="AG38" s="46"/>
      <c r="AH38" s="46"/>
      <c r="AI38" s="47"/>
      <c r="AJ38" s="48">
        <f t="shared" si="0"/>
        <v>110</v>
      </c>
      <c r="AK38" s="49">
        <v>0.85277777777777775</v>
      </c>
      <c r="AL38" s="50">
        <f t="shared" si="1"/>
        <v>8.0555555555555491E-2</v>
      </c>
      <c r="AM38" s="48">
        <f t="shared" si="5"/>
        <v>0</v>
      </c>
      <c r="AN38" s="51">
        <f t="shared" si="6"/>
        <v>0</v>
      </c>
      <c r="AO38" s="52">
        <f t="shared" si="7"/>
        <v>110</v>
      </c>
      <c r="AP38" s="5" t="s">
        <v>112</v>
      </c>
      <c r="AQ38" s="19">
        <v>8.3333333333333301E-2</v>
      </c>
    </row>
    <row r="39" spans="1:43" x14ac:dyDescent="0.2">
      <c r="A39" s="34">
        <v>36</v>
      </c>
      <c r="B39" s="73">
        <v>4</v>
      </c>
      <c r="C39" s="83" t="s">
        <v>108</v>
      </c>
      <c r="D39" s="75" t="s">
        <v>40</v>
      </c>
      <c r="E39" s="76">
        <v>0.7715277777777777</v>
      </c>
      <c r="F39" s="44">
        <v>1</v>
      </c>
      <c r="G39" s="45">
        <v>1</v>
      </c>
      <c r="H39" s="45">
        <v>1</v>
      </c>
      <c r="I39" s="45"/>
      <c r="J39" s="45"/>
      <c r="K39" s="45">
        <v>1</v>
      </c>
      <c r="L39" s="45"/>
      <c r="M39" s="45">
        <v>1</v>
      </c>
      <c r="N39" s="45">
        <v>1</v>
      </c>
      <c r="O39" s="45"/>
      <c r="P39" s="45"/>
      <c r="Q39" s="45"/>
      <c r="R39" s="45">
        <v>1</v>
      </c>
      <c r="S39" s="45"/>
      <c r="T39" s="45"/>
      <c r="U39" s="45"/>
      <c r="V39" s="45">
        <v>1</v>
      </c>
      <c r="W39" s="45">
        <v>1</v>
      </c>
      <c r="X39" s="45">
        <v>1</v>
      </c>
      <c r="Y39" s="45">
        <v>1</v>
      </c>
      <c r="Z39" s="46"/>
      <c r="AA39" s="46"/>
      <c r="AB39" s="46"/>
      <c r="AC39" s="46"/>
      <c r="AD39" s="46"/>
      <c r="AE39" s="46"/>
      <c r="AF39" s="46"/>
      <c r="AG39" s="46"/>
      <c r="AH39" s="46"/>
      <c r="AI39" s="47"/>
      <c r="AJ39" s="48">
        <f t="shared" si="0"/>
        <v>110</v>
      </c>
      <c r="AK39" s="49">
        <v>0.8618055555555556</v>
      </c>
      <c r="AL39" s="50">
        <f t="shared" si="1"/>
        <v>9.0277777777777901E-2</v>
      </c>
      <c r="AM39" s="48">
        <f t="shared" si="5"/>
        <v>10</v>
      </c>
      <c r="AN39" s="51">
        <f t="shared" si="6"/>
        <v>15</v>
      </c>
      <c r="AO39" s="52">
        <f t="shared" si="7"/>
        <v>95</v>
      </c>
      <c r="AP39" s="5" t="s">
        <v>112</v>
      </c>
      <c r="AQ39" s="19">
        <v>8.3333333333333301E-2</v>
      </c>
    </row>
    <row r="40" spans="1:43" x14ac:dyDescent="0.2">
      <c r="A40" s="34">
        <v>37</v>
      </c>
      <c r="B40" s="73">
        <v>5</v>
      </c>
      <c r="C40" s="74" t="s">
        <v>101</v>
      </c>
      <c r="D40" s="75" t="s">
        <v>40</v>
      </c>
      <c r="E40" s="76">
        <v>0.75</v>
      </c>
      <c r="F40" s="44">
        <v>1</v>
      </c>
      <c r="G40" s="45">
        <v>1</v>
      </c>
      <c r="H40" s="45"/>
      <c r="I40" s="45">
        <v>1</v>
      </c>
      <c r="J40" s="45"/>
      <c r="K40" s="45">
        <v>1</v>
      </c>
      <c r="L40" s="45">
        <v>1</v>
      </c>
      <c r="M40" s="45">
        <v>1</v>
      </c>
      <c r="N40" s="45"/>
      <c r="O40" s="45">
        <v>1</v>
      </c>
      <c r="P40" s="45">
        <v>1</v>
      </c>
      <c r="Q40" s="45"/>
      <c r="R40" s="45"/>
      <c r="S40" s="45"/>
      <c r="T40" s="45"/>
      <c r="U40" s="45"/>
      <c r="V40" s="45"/>
      <c r="W40" s="45">
        <v>1</v>
      </c>
      <c r="X40" s="45"/>
      <c r="Y40" s="45"/>
      <c r="Z40" s="46"/>
      <c r="AA40" s="46"/>
      <c r="AB40" s="46"/>
      <c r="AC40" s="46"/>
      <c r="AD40" s="46"/>
      <c r="AE40" s="46"/>
      <c r="AF40" s="46"/>
      <c r="AG40" s="46"/>
      <c r="AH40" s="46"/>
      <c r="AI40" s="47"/>
      <c r="AJ40" s="48">
        <f t="shared" si="0"/>
        <v>90</v>
      </c>
      <c r="AK40" s="49">
        <v>0.81180555555555556</v>
      </c>
      <c r="AL40" s="50">
        <f t="shared" si="1"/>
        <v>6.1805555555555558E-2</v>
      </c>
      <c r="AM40" s="48">
        <f t="shared" si="5"/>
        <v>0</v>
      </c>
      <c r="AN40" s="51">
        <f t="shared" si="6"/>
        <v>0</v>
      </c>
      <c r="AO40" s="52">
        <f t="shared" si="7"/>
        <v>90</v>
      </c>
      <c r="AP40" s="5" t="s">
        <v>112</v>
      </c>
      <c r="AQ40" s="19">
        <v>8.3333333333333301E-2</v>
      </c>
    </row>
    <row r="41" spans="1:43" x14ac:dyDescent="0.2">
      <c r="A41" s="34">
        <v>38</v>
      </c>
      <c r="B41" s="73">
        <v>6</v>
      </c>
      <c r="C41" s="74" t="s">
        <v>110</v>
      </c>
      <c r="D41" s="75" t="s">
        <v>40</v>
      </c>
      <c r="E41" s="76">
        <v>0.75624999999999998</v>
      </c>
      <c r="F41" s="44"/>
      <c r="G41" s="45">
        <v>1</v>
      </c>
      <c r="H41" s="45">
        <v>1</v>
      </c>
      <c r="I41" s="45">
        <v>1</v>
      </c>
      <c r="J41" s="45"/>
      <c r="K41" s="45"/>
      <c r="L41" s="45">
        <v>1</v>
      </c>
      <c r="M41" s="45"/>
      <c r="N41" s="45"/>
      <c r="O41" s="45">
        <v>1</v>
      </c>
      <c r="P41" s="45">
        <v>1</v>
      </c>
      <c r="Q41" s="45">
        <v>1</v>
      </c>
      <c r="R41" s="45"/>
      <c r="S41" s="45"/>
      <c r="T41" s="45"/>
      <c r="U41" s="45"/>
      <c r="V41" s="45"/>
      <c r="W41" s="45">
        <v>1</v>
      </c>
      <c r="X41" s="45">
        <v>1</v>
      </c>
      <c r="Y41" s="45"/>
      <c r="Z41" s="46"/>
      <c r="AA41" s="46"/>
      <c r="AB41" s="46"/>
      <c r="AC41" s="46"/>
      <c r="AD41" s="46"/>
      <c r="AE41" s="46"/>
      <c r="AF41" s="46"/>
      <c r="AG41" s="46"/>
      <c r="AH41" s="46"/>
      <c r="AI41" s="47"/>
      <c r="AJ41" s="48">
        <f t="shared" si="0"/>
        <v>90</v>
      </c>
      <c r="AK41" s="49">
        <v>0.82500000000000007</v>
      </c>
      <c r="AL41" s="50">
        <f t="shared" si="1"/>
        <v>6.8750000000000089E-2</v>
      </c>
      <c r="AM41" s="48">
        <f t="shared" si="5"/>
        <v>0</v>
      </c>
      <c r="AN41" s="51">
        <f t="shared" si="6"/>
        <v>0</v>
      </c>
      <c r="AO41" s="52">
        <f t="shared" si="7"/>
        <v>90</v>
      </c>
      <c r="AQ41" s="19">
        <v>8.3333333333333301E-2</v>
      </c>
    </row>
    <row r="42" spans="1:43" x14ac:dyDescent="0.2">
      <c r="A42" s="34">
        <v>39</v>
      </c>
      <c r="B42" s="73">
        <v>6</v>
      </c>
      <c r="C42" s="74" t="s">
        <v>90</v>
      </c>
      <c r="D42" s="75" t="s">
        <v>39</v>
      </c>
      <c r="E42" s="76">
        <v>0.74375000000000002</v>
      </c>
      <c r="F42" s="44">
        <v>1</v>
      </c>
      <c r="G42" s="45"/>
      <c r="H42" s="45"/>
      <c r="I42" s="45"/>
      <c r="J42" s="45">
        <v>1</v>
      </c>
      <c r="K42" s="45">
        <v>1</v>
      </c>
      <c r="L42" s="45">
        <v>1</v>
      </c>
      <c r="M42" s="45">
        <v>1</v>
      </c>
      <c r="N42" s="45">
        <v>1</v>
      </c>
      <c r="O42" s="45">
        <v>1</v>
      </c>
      <c r="P42" s="45"/>
      <c r="Q42" s="45"/>
      <c r="R42" s="45"/>
      <c r="S42" s="45"/>
      <c r="T42" s="45"/>
      <c r="U42" s="45"/>
      <c r="V42" s="45">
        <v>1</v>
      </c>
      <c r="W42" s="45"/>
      <c r="X42" s="45"/>
      <c r="Y42" s="45">
        <v>1</v>
      </c>
      <c r="Z42" s="46"/>
      <c r="AA42" s="46"/>
      <c r="AB42" s="46"/>
      <c r="AC42" s="46"/>
      <c r="AD42" s="46"/>
      <c r="AE42" s="46"/>
      <c r="AF42" s="46"/>
      <c r="AG42" s="46"/>
      <c r="AH42" s="46"/>
      <c r="AI42" s="47"/>
      <c r="AJ42" s="48">
        <f t="shared" si="0"/>
        <v>90</v>
      </c>
      <c r="AK42" s="49">
        <v>0.82777777777777783</v>
      </c>
      <c r="AL42" s="50">
        <f t="shared" si="1"/>
        <v>8.4027777777777812E-2</v>
      </c>
      <c r="AM42" s="48">
        <f t="shared" si="5"/>
        <v>1</v>
      </c>
      <c r="AN42" s="51">
        <f t="shared" si="6"/>
        <v>1</v>
      </c>
      <c r="AO42" s="52">
        <f t="shared" si="7"/>
        <v>89</v>
      </c>
      <c r="AP42" s="5" t="s">
        <v>112</v>
      </c>
      <c r="AQ42" s="19">
        <v>8.3333333333333301E-2</v>
      </c>
    </row>
    <row r="43" spans="1:43" x14ac:dyDescent="0.2">
      <c r="A43" s="34">
        <v>40</v>
      </c>
      <c r="B43" s="73">
        <v>7</v>
      </c>
      <c r="C43" s="74" t="s">
        <v>111</v>
      </c>
      <c r="D43" s="75" t="s">
        <v>40</v>
      </c>
      <c r="E43" s="76">
        <v>0.74791666666666667</v>
      </c>
      <c r="F43" s="44">
        <v>1</v>
      </c>
      <c r="G43" s="45">
        <v>1</v>
      </c>
      <c r="H43" s="45"/>
      <c r="I43" s="45">
        <v>1</v>
      </c>
      <c r="J43" s="45"/>
      <c r="K43" s="45">
        <v>1</v>
      </c>
      <c r="L43" s="45">
        <v>1</v>
      </c>
      <c r="M43" s="45"/>
      <c r="N43" s="45"/>
      <c r="O43" s="45">
        <v>1</v>
      </c>
      <c r="P43" s="45"/>
      <c r="Q43" s="45"/>
      <c r="R43" s="45"/>
      <c r="S43" s="45"/>
      <c r="T43" s="45"/>
      <c r="U43" s="45"/>
      <c r="V43" s="45"/>
      <c r="W43" s="45">
        <v>1</v>
      </c>
      <c r="X43" s="45"/>
      <c r="Y43" s="45"/>
      <c r="Z43" s="46"/>
      <c r="AA43" s="46"/>
      <c r="AB43" s="46"/>
      <c r="AC43" s="46"/>
      <c r="AD43" s="46"/>
      <c r="AE43" s="46"/>
      <c r="AF43" s="46"/>
      <c r="AG43" s="46"/>
      <c r="AH43" s="46"/>
      <c r="AI43" s="47"/>
      <c r="AJ43" s="48">
        <f t="shared" si="0"/>
        <v>70</v>
      </c>
      <c r="AK43" s="49">
        <v>0.81597222222222221</v>
      </c>
      <c r="AL43" s="50">
        <f t="shared" si="1"/>
        <v>6.8055555555555536E-2</v>
      </c>
      <c r="AM43" s="48">
        <f t="shared" si="5"/>
        <v>0</v>
      </c>
      <c r="AN43" s="51">
        <f t="shared" si="6"/>
        <v>0</v>
      </c>
      <c r="AO43" s="52">
        <f t="shared" si="7"/>
        <v>70</v>
      </c>
      <c r="AP43" s="5" t="s">
        <v>112</v>
      </c>
      <c r="AQ43" s="19">
        <v>8.3333333333333301E-2</v>
      </c>
    </row>
    <row r="44" spans="1:43" ht="13.5" thickBot="1" x14ac:dyDescent="0.25">
      <c r="A44" s="32"/>
      <c r="B44" s="33"/>
      <c r="C44" s="53"/>
      <c r="D44" s="54"/>
      <c r="E44" s="76"/>
      <c r="F44" s="44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6"/>
      <c r="AA44" s="46"/>
      <c r="AB44" s="46"/>
      <c r="AC44" s="46"/>
      <c r="AD44" s="46"/>
      <c r="AE44" s="46"/>
      <c r="AF44" s="46"/>
      <c r="AG44" s="46"/>
      <c r="AH44" s="46"/>
      <c r="AI44" s="47"/>
      <c r="AJ44" s="48">
        <f t="shared" ref="AJ44" si="8">COUNT(F44:Y44)*10</f>
        <v>0</v>
      </c>
      <c r="AK44" s="49"/>
      <c r="AL44" s="50">
        <f t="shared" ref="AL44" si="9">AK44-E44</f>
        <v>0</v>
      </c>
      <c r="AM44" s="48"/>
      <c r="AN44" s="51"/>
      <c r="AO44" s="52"/>
    </row>
    <row r="45" spans="1:43" ht="13.5" thickBot="1" x14ac:dyDescent="0.25">
      <c r="D45" s="87" t="s">
        <v>18</v>
      </c>
      <c r="E45" s="88"/>
      <c r="F45" s="17">
        <f t="shared" ref="F45:AI45" si="10">COUNT(F4:F44)</f>
        <v>38</v>
      </c>
      <c r="G45" s="18">
        <f t="shared" si="10"/>
        <v>39</v>
      </c>
      <c r="H45" s="18">
        <f t="shared" si="10"/>
        <v>26</v>
      </c>
      <c r="I45" s="18">
        <f t="shared" si="10"/>
        <v>26</v>
      </c>
      <c r="J45" s="18">
        <f t="shared" si="10"/>
        <v>16</v>
      </c>
      <c r="K45" s="18">
        <f t="shared" si="10"/>
        <v>39</v>
      </c>
      <c r="L45" s="18">
        <f t="shared" si="10"/>
        <v>33</v>
      </c>
      <c r="M45" s="18">
        <f t="shared" si="10"/>
        <v>36</v>
      </c>
      <c r="N45" s="18">
        <f t="shared" si="10"/>
        <v>36</v>
      </c>
      <c r="O45" s="18">
        <f t="shared" si="10"/>
        <v>31</v>
      </c>
      <c r="P45" s="18">
        <f t="shared" si="10"/>
        <v>31</v>
      </c>
      <c r="Q45" s="18">
        <f t="shared" si="10"/>
        <v>31</v>
      </c>
      <c r="R45" s="18">
        <f t="shared" si="10"/>
        <v>32</v>
      </c>
      <c r="S45" s="18">
        <f t="shared" si="10"/>
        <v>21</v>
      </c>
      <c r="T45" s="18">
        <f t="shared" si="10"/>
        <v>11</v>
      </c>
      <c r="U45" s="18">
        <f t="shared" si="10"/>
        <v>11</v>
      </c>
      <c r="V45" s="18">
        <f t="shared" si="10"/>
        <v>21</v>
      </c>
      <c r="W45" s="18">
        <f t="shared" si="10"/>
        <v>38</v>
      </c>
      <c r="X45" s="26">
        <f t="shared" si="10"/>
        <v>26</v>
      </c>
      <c r="Y45" s="26">
        <f t="shared" si="10"/>
        <v>33</v>
      </c>
      <c r="Z45" s="24">
        <f t="shared" si="10"/>
        <v>0</v>
      </c>
      <c r="AA45" s="24">
        <f t="shared" si="10"/>
        <v>0</v>
      </c>
      <c r="AB45" s="24">
        <f t="shared" si="10"/>
        <v>0</v>
      </c>
      <c r="AC45" s="24">
        <f t="shared" si="10"/>
        <v>0</v>
      </c>
      <c r="AD45" s="24">
        <f t="shared" si="10"/>
        <v>0</v>
      </c>
      <c r="AE45" s="24">
        <f t="shared" si="10"/>
        <v>0</v>
      </c>
      <c r="AF45" s="24">
        <f t="shared" si="10"/>
        <v>0</v>
      </c>
      <c r="AG45" s="24">
        <f t="shared" si="10"/>
        <v>0</v>
      </c>
      <c r="AH45" s="24">
        <f t="shared" si="10"/>
        <v>0</v>
      </c>
      <c r="AI45" s="25">
        <f t="shared" si="10"/>
        <v>0</v>
      </c>
      <c r="AJ45" s="89" t="s">
        <v>20</v>
      </c>
      <c r="AK45" s="90"/>
      <c r="AL45" s="90"/>
      <c r="AM45" s="90"/>
      <c r="AN45" s="90"/>
      <c r="AO45" s="91"/>
    </row>
    <row r="46" spans="1:43" x14ac:dyDescent="0.2">
      <c r="C46" s="7">
        <f>COUNTA(C4:C44)</f>
        <v>40</v>
      </c>
    </row>
    <row r="51" spans="16:42" x14ac:dyDescent="0.2">
      <c r="P51" s="20"/>
    </row>
    <row r="58" spans="16:42" x14ac:dyDescent="0.2">
      <c r="AP58" s="5" t="s">
        <v>112</v>
      </c>
    </row>
  </sheetData>
  <sheetProtection selectLockedCells="1" selectUnlockedCells="1"/>
  <sortState ref="B4:AO43">
    <sortCondition descending="1" ref="AO4:AO43"/>
    <sortCondition ref="AL4:AL43"/>
  </sortState>
  <mergeCells count="4">
    <mergeCell ref="F2:AI2"/>
    <mergeCell ref="D45:E45"/>
    <mergeCell ref="AJ45:AO45"/>
    <mergeCell ref="A1:AO1"/>
  </mergeCells>
  <phoneticPr fontId="0" type="noConversion"/>
  <pageMargins left="0.41" right="0.2" top="0.2" bottom="0.21" header="0.16" footer="0.21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League</vt:lpstr>
      <vt:lpstr>Cockermouth</vt:lpstr>
      <vt:lpstr>Penalty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Brand-Barker</dc:creator>
  <cp:lastModifiedBy> </cp:lastModifiedBy>
  <cp:lastPrinted>2013-06-18T21:02:40Z</cp:lastPrinted>
  <dcterms:created xsi:type="dcterms:W3CDTF">2005-12-04T17:18:42Z</dcterms:created>
  <dcterms:modified xsi:type="dcterms:W3CDTF">2013-06-22T11:29:58Z</dcterms:modified>
</cp:coreProperties>
</file>